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<sst xmlns="http://schemas.openxmlformats.org/spreadsheetml/2006/main" count="160" uniqueCount="119">
  <si>
    <t>表2</t>
  </si>
  <si>
    <t>2023年综合预算情况调查表</t>
  </si>
  <si>
    <t>填报单位：霍山县上土市镇人民政府</t>
  </si>
  <si>
    <t>填表日期： 2022年10月17日</t>
  </si>
  <si>
    <t xml:space="preserve">            单位：人、元</t>
  </si>
  <si>
    <t xml:space="preserve">  人员基数</t>
  </si>
  <si>
    <t>总人数</t>
  </si>
  <si>
    <t>财 政 供 给 人数</t>
  </si>
  <si>
    <t>非 财 政 供 给 人 数</t>
  </si>
  <si>
    <t>小计</t>
  </si>
  <si>
    <t xml:space="preserve">在职 </t>
  </si>
  <si>
    <t>离休</t>
  </si>
  <si>
    <t>退休</t>
  </si>
  <si>
    <t>退职</t>
  </si>
  <si>
    <t>遗补</t>
  </si>
  <si>
    <t>其他</t>
  </si>
  <si>
    <t>行政</t>
  </si>
  <si>
    <t>事业</t>
  </si>
  <si>
    <t>合计</t>
  </si>
  <si>
    <t>支出项目</t>
  </si>
  <si>
    <t>单 位 自 编 预 算</t>
  </si>
  <si>
    <t>财　政　审　核 预 算</t>
  </si>
  <si>
    <t>公共财政预算</t>
  </si>
  <si>
    <t>非  税</t>
  </si>
  <si>
    <t>政府性基金安排</t>
  </si>
  <si>
    <t>其他收入</t>
  </si>
  <si>
    <t>支出项目类别</t>
  </si>
  <si>
    <t>经济科目</t>
  </si>
  <si>
    <t>一、工资福利支出</t>
  </si>
  <si>
    <t>合  计</t>
  </si>
  <si>
    <t xml:space="preserve">   1、基本工资</t>
  </si>
  <si>
    <t>小  计</t>
  </si>
  <si>
    <t>职务工资</t>
  </si>
  <si>
    <t>级别工资</t>
  </si>
  <si>
    <t>试用期工资</t>
  </si>
  <si>
    <t>技术等级（职务）工资</t>
  </si>
  <si>
    <t>岗位工资</t>
  </si>
  <si>
    <t>薪级工资</t>
  </si>
  <si>
    <t>教护10%工资</t>
  </si>
  <si>
    <t xml:space="preserve">   2、津贴补贴</t>
  </si>
  <si>
    <t>工作性津贴</t>
  </si>
  <si>
    <t>生活性补贴</t>
  </si>
  <si>
    <t>特殊岗位津贴</t>
  </si>
  <si>
    <t>国家规定的津补贴</t>
  </si>
  <si>
    <t>其他津补贴</t>
  </si>
  <si>
    <t xml:space="preserve">   3、奖金</t>
  </si>
  <si>
    <t>年终一次性奖金</t>
  </si>
  <si>
    <t xml:space="preserve"> </t>
  </si>
  <si>
    <t xml:space="preserve">   4、绩效工资</t>
  </si>
  <si>
    <t>基础性绩效工资</t>
  </si>
  <si>
    <t>奖励性绩效工资</t>
  </si>
  <si>
    <t xml:space="preserve">   5、基本养老保险缴费</t>
  </si>
  <si>
    <t>基本养老保险</t>
  </si>
  <si>
    <t xml:space="preserve">   6、职业年金缴费</t>
  </si>
  <si>
    <t xml:space="preserve">小  计 </t>
  </si>
  <si>
    <t>职业年金</t>
  </si>
  <si>
    <t xml:space="preserve">   7、职工基本医疗保险缴费</t>
  </si>
  <si>
    <t>基本医疗保险</t>
  </si>
  <si>
    <t xml:space="preserve">   8、公务员医疗补助缴费</t>
  </si>
  <si>
    <t>医疗补助费</t>
  </si>
  <si>
    <t xml:space="preserve">   9、其他社会保障缴费</t>
  </si>
  <si>
    <t>参保事业单位失业保险</t>
  </si>
  <si>
    <t>工伤保险</t>
  </si>
  <si>
    <t>大病统筹</t>
  </si>
  <si>
    <t xml:space="preserve">   10、住房公积金</t>
  </si>
  <si>
    <t>住房公积金</t>
  </si>
  <si>
    <t xml:space="preserve">   11、医疗费</t>
  </si>
  <si>
    <t>医疗费</t>
  </si>
  <si>
    <t xml:space="preserve">   12、其他工资福利支出</t>
  </si>
  <si>
    <t>其他工资福利支出</t>
  </si>
  <si>
    <t>二、对个人和家庭的补助</t>
  </si>
  <si>
    <t xml:space="preserve">   1、 离休人员支出</t>
  </si>
  <si>
    <t>离休费</t>
  </si>
  <si>
    <t>离休人员补贴</t>
  </si>
  <si>
    <t>护理费</t>
  </si>
  <si>
    <t>特需费</t>
  </si>
  <si>
    <t>增发1个月生活补贴</t>
  </si>
  <si>
    <t>交通费</t>
  </si>
  <si>
    <t>一次性生活补帖</t>
  </si>
  <si>
    <t>其他离休费用</t>
  </si>
  <si>
    <t xml:space="preserve">   2、 退休人员支出</t>
  </si>
  <si>
    <t>退休费</t>
  </si>
  <si>
    <t>退休人员生活补贴</t>
  </si>
  <si>
    <t>其他退休费用</t>
  </si>
  <si>
    <t xml:space="preserve">   3、退职(役)人员支出</t>
  </si>
  <si>
    <t>退职(役)费</t>
  </si>
  <si>
    <t xml:space="preserve">   4、生活补助</t>
  </si>
  <si>
    <t>遗属补助</t>
  </si>
  <si>
    <t xml:space="preserve">   5、医疗费支出</t>
  </si>
  <si>
    <t>离休干部医疗费</t>
  </si>
  <si>
    <t xml:space="preserve">  6、其他对个人和家庭的补助支出</t>
  </si>
  <si>
    <t>独保费</t>
  </si>
  <si>
    <t>其他对个人和家庭的补助支出</t>
  </si>
  <si>
    <t>三、定额公用经费支出</t>
  </si>
  <si>
    <t xml:space="preserve">   1、综合定额公用支出</t>
  </si>
  <si>
    <t>办公费</t>
  </si>
  <si>
    <t>印刷费</t>
  </si>
  <si>
    <t>水电费</t>
  </si>
  <si>
    <t>邮电费</t>
  </si>
  <si>
    <t>差旅费</t>
  </si>
  <si>
    <t>维修（护）费</t>
  </si>
  <si>
    <t>租赁费</t>
  </si>
  <si>
    <t>培训费</t>
  </si>
  <si>
    <t>公务接待费</t>
  </si>
  <si>
    <t>出入境考察费</t>
  </si>
  <si>
    <t>会议费</t>
  </si>
  <si>
    <t>网络运行维护费</t>
  </si>
  <si>
    <t>物业管理费</t>
  </si>
  <si>
    <t>其它</t>
  </si>
  <si>
    <t xml:space="preserve">   2、党委经费</t>
  </si>
  <si>
    <t>党委经费</t>
  </si>
  <si>
    <t xml:space="preserve">   3、公务用车及运行费</t>
  </si>
  <si>
    <t>公务交通补贴</t>
  </si>
  <si>
    <t>公务用车运行维护费</t>
  </si>
  <si>
    <t>其他交通费用</t>
  </si>
  <si>
    <t xml:space="preserve">   4、业务费</t>
  </si>
  <si>
    <t>......</t>
  </si>
  <si>
    <t>合    计</t>
  </si>
  <si>
    <t>说明：非税收入、其他收入、政府性基金等安排的支出按《关于开展2019年部门综合预算编制工作的通知》规定的比例编制。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</si>
</sst>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,###,###,##0"/>
    <numFmt numFmtId="178" formatCode="###,###,###,##0.0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i/>
      <sz val="9"/>
      <name val="宋体"/>
      <charset val="134"/>
    </font>
    <font>
      <b/>
      <i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77" fontId="4" fillId="2" borderId="3" xfId="49" applyNumberFormat="1" applyFont="1" applyFill="1" applyBorder="1" applyAlignment="1" applyProtection="1">
      <alignment horizontal="center" vertical="center" wrapText="1"/>
      <protection locked="0"/>
    </xf>
    <xf numFmtId="177" fontId="4" fillId="2" borderId="3" xfId="49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6" fontId="5" fillId="2" borderId="3" xfId="0" applyNumberFormat="1" applyFont="1" applyFill="1" applyBorder="1" applyAlignment="1" applyProtection="1">
      <alignment horizontal="center" vertical="center"/>
      <protection locked="0"/>
    </xf>
    <xf numFmtId="178" fontId="5" fillId="2" borderId="3" xfId="49" applyNumberFormat="1" applyFont="1" applyFill="1" applyBorder="1" applyAlignment="1" applyProtection="1">
      <alignment horizontal="left" vertical="center" wrapText="1"/>
      <protection locked="0"/>
    </xf>
    <xf numFmtId="178" fontId="5" fillId="2" borderId="3" xfId="49" applyNumberFormat="1" applyFont="1" applyFill="1" applyBorder="1" applyAlignment="1" applyProtection="1">
      <alignment horizontal="center" vertical="center"/>
      <protection locked="0"/>
    </xf>
    <xf numFmtId="176" fontId="5" fillId="2" borderId="3" xfId="49" applyNumberFormat="1" applyFont="1" applyFill="1" applyBorder="1" applyAlignment="1" applyProtection="1">
      <alignment horizontal="center" vertical="center"/>
      <protection locked="0"/>
    </xf>
    <xf numFmtId="176" fontId="5" fillId="2" borderId="4" xfId="0" applyNumberFormat="1" applyFont="1" applyFill="1" applyBorder="1" applyAlignment="1" applyProtection="1">
      <alignment horizontal="center" vertical="center"/>
      <protection locked="0"/>
    </xf>
    <xf numFmtId="176" fontId="5" fillId="2" borderId="5" xfId="0" applyNumberFormat="1" applyFont="1" applyFill="1" applyBorder="1" applyAlignment="1" applyProtection="1">
      <alignment horizontal="center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3" xfId="49" applyNumberFormat="1" applyFont="1" applyFill="1" applyBorder="1" applyAlignment="1" applyProtection="1">
      <alignment horizontal="left" vertical="center" wrapText="1"/>
      <protection locked="0"/>
    </xf>
    <xf numFmtId="177" fontId="4" fillId="2" borderId="3" xfId="49" applyNumberFormat="1" applyFont="1" applyFill="1" applyBorder="1" applyAlignment="1" applyProtection="1">
      <alignment horizontal="left" vertical="center" wrapText="1"/>
      <protection locked="0"/>
    </xf>
    <xf numFmtId="177" fontId="7" fillId="2" borderId="3" xfId="49" applyNumberFormat="1" applyFont="1" applyFill="1" applyBorder="1" applyAlignment="1" applyProtection="1">
      <alignment horizontal="center" vertical="center"/>
      <protection locked="0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horizontal="center" vertical="center"/>
      <protection locked="0"/>
    </xf>
    <xf numFmtId="176" fontId="4" fillId="0" borderId="8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 applyProtection="1">
      <alignment horizontal="center" vertical="center"/>
      <protection locked="0"/>
    </xf>
    <xf numFmtId="178" fontId="4" fillId="2" borderId="3" xfId="49" applyNumberFormat="1" applyFont="1" applyFill="1" applyBorder="1" applyAlignment="1" applyProtection="1">
      <alignment horizontal="left" vertical="center" wrapText="1"/>
      <protection locked="0"/>
    </xf>
    <xf numFmtId="178" fontId="7" fillId="2" borderId="3" xfId="49" applyNumberFormat="1" applyFont="1" applyFill="1" applyBorder="1" applyAlignment="1" applyProtection="1">
      <alignment horizontal="center" vertical="center"/>
      <protection locked="0"/>
    </xf>
    <xf numFmtId="176" fontId="4" fillId="2" borderId="4" xfId="0" applyNumberFormat="1" applyFont="1" applyFill="1" applyBorder="1" applyAlignment="1" applyProtection="1">
      <alignment horizontal="center" vertical="center"/>
      <protection locked="0"/>
    </xf>
    <xf numFmtId="176" fontId="4" fillId="2" borderId="5" xfId="0" applyNumberFormat="1" applyFont="1" applyFill="1" applyBorder="1" applyAlignment="1" applyProtection="1">
      <alignment horizontal="center" vertical="center"/>
      <protection locked="0"/>
    </xf>
    <xf numFmtId="176" fontId="4" fillId="2" borderId="8" xfId="0" applyNumberFormat="1" applyFont="1" applyFill="1" applyBorder="1" applyAlignment="1" applyProtection="1">
      <alignment horizontal="center" vertical="center"/>
      <protection locked="0"/>
    </xf>
    <xf numFmtId="177" fontId="8" fillId="2" borderId="3" xfId="49" applyNumberFormat="1" applyFont="1" applyFill="1" applyBorder="1" applyAlignment="1" applyProtection="1">
      <alignment horizontal="left" vertical="center" wrapText="1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176" fontId="8" fillId="0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76" fontId="5" fillId="2" borderId="11" xfId="0" applyNumberFormat="1" applyFont="1" applyFill="1" applyBorder="1" applyAlignment="1" applyProtection="1">
      <alignment horizontal="center" vertical="center"/>
      <protection locked="0"/>
    </xf>
    <xf numFmtId="176" fontId="5" fillId="2" borderId="9" xfId="0" applyNumberFormat="1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Fill="1" applyBorder="1" applyAlignment="1" applyProtection="1">
      <alignment horizontal="center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/>
      <protection locked="0"/>
    </xf>
    <xf numFmtId="176" fontId="4" fillId="2" borderId="3" xfId="0" applyNumberFormat="1" applyFont="1" applyFill="1" applyBorder="1" applyAlignment="1" applyProtection="1">
      <alignment horizontal="center" vertical="center"/>
      <protection locked="0"/>
    </xf>
    <xf numFmtId="176" fontId="9" fillId="2" borderId="11" xfId="0" applyNumberFormat="1" applyFont="1" applyFill="1" applyBorder="1" applyAlignment="1" applyProtection="1">
      <alignment horizontal="center" vertical="center"/>
      <protection locked="0"/>
    </xf>
    <xf numFmtId="17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77" fontId="4" fillId="0" borderId="3" xfId="49" applyNumberFormat="1" applyFont="1" applyFill="1" applyBorder="1" applyAlignment="1" applyProtection="1">
      <alignment horizontal="left" vertical="center" wrapText="1"/>
      <protection locked="0"/>
    </xf>
    <xf numFmtId="178" fontId="7" fillId="0" borderId="3" xfId="49" applyNumberFormat="1" applyFont="1" applyFill="1" applyBorder="1" applyAlignment="1" applyProtection="1">
      <alignment horizontal="center" vertical="center"/>
      <protection locked="0"/>
    </xf>
    <xf numFmtId="177" fontId="4" fillId="0" borderId="4" xfId="49" applyNumberFormat="1" applyFont="1" applyFill="1" applyBorder="1" applyAlignment="1" applyProtection="1">
      <alignment horizontal="left" vertical="center" wrapText="1"/>
      <protection locked="0"/>
    </xf>
    <xf numFmtId="178" fontId="7" fillId="0" borderId="8" xfId="49" applyNumberFormat="1" applyFont="1" applyFill="1" applyBorder="1" applyAlignment="1" applyProtection="1">
      <alignment horizontal="center" vertical="center"/>
      <protection locked="0"/>
    </xf>
    <xf numFmtId="177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177" fontId="5" fillId="2" borderId="4" xfId="49" applyNumberFormat="1" applyFont="1" applyFill="1" applyBorder="1" applyAlignment="1" applyProtection="1">
      <alignment horizontal="center" vertical="center"/>
      <protection locked="0"/>
    </xf>
    <xf numFmtId="177" fontId="5" fillId="2" borderId="8" xfId="49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7"/>
  <sheetViews>
    <sheetView tabSelected="1" workbookViewId="0">
      <selection activeCell="J21" sqref="J21:L21"/>
    </sheetView>
  </sheetViews>
  <sheetFormatPr defaultColWidth="9" defaultRowHeight="13.5"/>
  <sheetData>
    <row r="1" ht="14.25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20.25" spans="1: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7" customHeight="1" spans="1:28">
      <c r="A3" s="4" t="s">
        <v>2</v>
      </c>
      <c r="B3" s="4"/>
      <c r="C3" s="5"/>
      <c r="D3" s="5"/>
      <c r="E3" s="5"/>
      <c r="F3" s="5"/>
      <c r="G3" s="6" t="s">
        <v>3</v>
      </c>
      <c r="H3" s="6"/>
      <c r="I3" s="6"/>
      <c r="J3" s="6"/>
      <c r="K3" s="6"/>
      <c r="L3" s="6"/>
      <c r="M3" s="6"/>
      <c r="N3" s="6"/>
      <c r="O3" s="6"/>
      <c r="P3" s="5"/>
      <c r="Q3" s="5"/>
      <c r="R3" s="5"/>
      <c r="S3" s="5"/>
      <c r="T3" s="5"/>
      <c r="U3" s="5"/>
      <c r="V3" s="57" t="s">
        <v>4</v>
      </c>
      <c r="W3" s="57"/>
      <c r="X3" s="57"/>
      <c r="Y3" s="57"/>
      <c r="Z3" s="57"/>
      <c r="AA3" s="57"/>
      <c r="AB3" s="57"/>
    </row>
    <row r="4" spans="1:28">
      <c r="A4" s="7" t="s">
        <v>5</v>
      </c>
      <c r="B4" s="8" t="s">
        <v>6</v>
      </c>
      <c r="C4" s="9" t="s">
        <v>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44"/>
      <c r="P4" s="45" t="s">
        <v>8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58"/>
    </row>
    <row r="5" spans="1:28">
      <c r="A5" s="11"/>
      <c r="B5" s="8"/>
      <c r="C5" s="12" t="s">
        <v>9</v>
      </c>
      <c r="D5" s="12" t="s">
        <v>10</v>
      </c>
      <c r="E5" s="12"/>
      <c r="F5" s="12" t="s">
        <v>11</v>
      </c>
      <c r="G5" s="12"/>
      <c r="H5" s="12" t="s">
        <v>12</v>
      </c>
      <c r="I5" s="12"/>
      <c r="J5" s="12" t="s">
        <v>13</v>
      </c>
      <c r="K5" s="12"/>
      <c r="L5" s="12" t="s">
        <v>14</v>
      </c>
      <c r="M5" s="12"/>
      <c r="N5" s="12" t="s">
        <v>15</v>
      </c>
      <c r="O5" s="46"/>
      <c r="P5" s="16" t="s">
        <v>9</v>
      </c>
      <c r="Q5" s="12" t="s">
        <v>10</v>
      </c>
      <c r="R5" s="12"/>
      <c r="S5" s="12" t="s">
        <v>11</v>
      </c>
      <c r="T5" s="12"/>
      <c r="U5" s="12" t="s">
        <v>12</v>
      </c>
      <c r="V5" s="12"/>
      <c r="W5" s="12" t="s">
        <v>13</v>
      </c>
      <c r="X5" s="12"/>
      <c r="Y5" s="12" t="s">
        <v>14</v>
      </c>
      <c r="Z5" s="12"/>
      <c r="AA5" s="12" t="s">
        <v>15</v>
      </c>
      <c r="AB5" s="12"/>
    </row>
    <row r="6" spans="1:28">
      <c r="A6" s="11"/>
      <c r="B6" s="8" t="s">
        <v>16</v>
      </c>
      <c r="C6" s="12">
        <v>47</v>
      </c>
      <c r="D6" s="13">
        <v>31</v>
      </c>
      <c r="E6" s="13"/>
      <c r="F6" s="13"/>
      <c r="G6" s="13"/>
      <c r="H6" s="13"/>
      <c r="I6" s="13"/>
      <c r="J6" s="13"/>
      <c r="K6" s="13"/>
      <c r="L6" s="13">
        <v>2</v>
      </c>
      <c r="M6" s="13"/>
      <c r="N6" s="13">
        <v>14</v>
      </c>
      <c r="O6" s="47"/>
      <c r="P6" s="16">
        <f t="shared" ref="P6:P8" si="0">SUM(Q6:AB6)</f>
        <v>0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11"/>
      <c r="B7" s="8" t="s">
        <v>17</v>
      </c>
      <c r="C7" s="12">
        <v>28</v>
      </c>
      <c r="D7" s="13">
        <v>26</v>
      </c>
      <c r="E7" s="13"/>
      <c r="F7" s="13"/>
      <c r="G7" s="13"/>
      <c r="H7" s="13">
        <v>2</v>
      </c>
      <c r="I7" s="13"/>
      <c r="J7" s="13"/>
      <c r="K7" s="13"/>
      <c r="L7" s="13"/>
      <c r="M7" s="13"/>
      <c r="N7" s="13"/>
      <c r="O7" s="47"/>
      <c r="P7" s="16">
        <f t="shared" si="0"/>
        <v>0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14"/>
      <c r="B8" s="12" t="s">
        <v>18</v>
      </c>
      <c r="C8" s="12">
        <f t="shared" ref="C8:C27" si="1">SUM(D8:O8)</f>
        <v>75</v>
      </c>
      <c r="D8" s="15">
        <f t="shared" ref="D8:H8" si="2">SUM(D6:E7)</f>
        <v>57</v>
      </c>
      <c r="E8" s="16"/>
      <c r="F8" s="15">
        <f t="shared" si="2"/>
        <v>0</v>
      </c>
      <c r="G8" s="16"/>
      <c r="H8" s="15">
        <f t="shared" si="2"/>
        <v>2</v>
      </c>
      <c r="I8" s="16"/>
      <c r="J8" s="15">
        <f t="shared" ref="J8:N8" si="3">SUM(J6:K7)</f>
        <v>0</v>
      </c>
      <c r="K8" s="16"/>
      <c r="L8" s="15">
        <f t="shared" si="3"/>
        <v>2</v>
      </c>
      <c r="M8" s="16"/>
      <c r="N8" s="15">
        <f t="shared" si="3"/>
        <v>14</v>
      </c>
      <c r="O8" s="48"/>
      <c r="P8" s="16">
        <f t="shared" si="0"/>
        <v>0</v>
      </c>
      <c r="Q8" s="15">
        <f t="shared" ref="Q8:U8" si="4">SUM(Q6:R7)</f>
        <v>0</v>
      </c>
      <c r="R8" s="16"/>
      <c r="S8" s="15">
        <f t="shared" si="4"/>
        <v>0</v>
      </c>
      <c r="T8" s="16"/>
      <c r="U8" s="15">
        <f t="shared" si="4"/>
        <v>0</v>
      </c>
      <c r="V8" s="16"/>
      <c r="W8" s="15">
        <f t="shared" ref="W8:AA8" si="5">SUM(W6:X7)</f>
        <v>0</v>
      </c>
      <c r="X8" s="16"/>
      <c r="Y8" s="15">
        <f t="shared" si="5"/>
        <v>0</v>
      </c>
      <c r="Z8" s="16"/>
      <c r="AA8" s="15">
        <f t="shared" si="5"/>
        <v>0</v>
      </c>
      <c r="AB8" s="16"/>
    </row>
    <row r="9" spans="1:28">
      <c r="A9" s="12" t="s">
        <v>19</v>
      </c>
      <c r="B9" s="12"/>
      <c r="C9" s="15" t="s">
        <v>20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48"/>
      <c r="P9" s="49" t="s">
        <v>21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6"/>
    </row>
    <row r="10" spans="1:28">
      <c r="A10" s="12"/>
      <c r="B10" s="12"/>
      <c r="C10" s="18" t="s">
        <v>18</v>
      </c>
      <c r="D10" s="12" t="s">
        <v>22</v>
      </c>
      <c r="E10" s="12"/>
      <c r="F10" s="12"/>
      <c r="G10" s="12" t="s">
        <v>23</v>
      </c>
      <c r="H10" s="12"/>
      <c r="I10" s="12"/>
      <c r="J10" s="12" t="s">
        <v>24</v>
      </c>
      <c r="K10" s="12"/>
      <c r="L10" s="12"/>
      <c r="M10" s="12" t="s">
        <v>25</v>
      </c>
      <c r="N10" s="12"/>
      <c r="O10" s="46"/>
      <c r="P10" s="18" t="s">
        <v>18</v>
      </c>
      <c r="Q10" s="12" t="s">
        <v>22</v>
      </c>
      <c r="R10" s="12"/>
      <c r="S10" s="12"/>
      <c r="T10" s="12" t="s">
        <v>23</v>
      </c>
      <c r="U10" s="12"/>
      <c r="V10" s="12"/>
      <c r="W10" s="12" t="s">
        <v>24</v>
      </c>
      <c r="X10" s="12"/>
      <c r="Y10" s="12"/>
      <c r="Z10" s="12" t="s">
        <v>25</v>
      </c>
      <c r="AA10" s="12"/>
      <c r="AB10" s="46"/>
    </row>
    <row r="11" ht="22.5" spans="1:28">
      <c r="A11" s="19" t="s">
        <v>26</v>
      </c>
      <c r="B11" s="20" t="s">
        <v>27</v>
      </c>
      <c r="C11" s="21"/>
      <c r="D11" s="22">
        <f>D12+D52+D75</f>
        <v>6129418.9748</v>
      </c>
      <c r="E11" s="22"/>
      <c r="F11" s="22"/>
      <c r="G11" s="22">
        <f>G12+G52+G75</f>
        <v>0</v>
      </c>
      <c r="H11" s="22"/>
      <c r="I11" s="22"/>
      <c r="J11" s="22">
        <f>J12+J52+J75</f>
        <v>0</v>
      </c>
      <c r="K11" s="22"/>
      <c r="L11" s="22"/>
      <c r="M11" s="22">
        <f>M12+M52+M75</f>
        <v>0</v>
      </c>
      <c r="N11" s="22"/>
      <c r="O11" s="50"/>
      <c r="P11" s="21"/>
      <c r="Q11" s="22">
        <f>Q12+Q52+Q75</f>
        <v>0</v>
      </c>
      <c r="R11" s="22"/>
      <c r="S11" s="22"/>
      <c r="T11" s="22">
        <f>T12+T52+T75</f>
        <v>0</v>
      </c>
      <c r="U11" s="22"/>
      <c r="V11" s="22"/>
      <c r="W11" s="22">
        <f>W12+W52+W75</f>
        <v>0</v>
      </c>
      <c r="X11" s="22"/>
      <c r="Y11" s="22"/>
      <c r="Z11" s="22">
        <f>Z12+Z52+Z75</f>
        <v>0</v>
      </c>
      <c r="AA11" s="22"/>
      <c r="AB11" s="50"/>
    </row>
    <row r="12" ht="22.5" spans="1:28">
      <c r="A12" s="23" t="s">
        <v>28</v>
      </c>
      <c r="B12" s="24" t="s">
        <v>29</v>
      </c>
      <c r="C12" s="25">
        <f t="shared" si="1"/>
        <v>5353839.9748</v>
      </c>
      <c r="D12" s="26">
        <f>D13+D21+D27+D32+D36+D38+D40+D44+D46+D48+D29+D34</f>
        <v>5353839.9748</v>
      </c>
      <c r="E12" s="27"/>
      <c r="F12" s="28"/>
      <c r="G12" s="26">
        <f>G13+G21+G27+G32+G36+G38+G40+G44+G46+G48+G29+G34</f>
        <v>0</v>
      </c>
      <c r="H12" s="27"/>
      <c r="I12" s="28"/>
      <c r="J12" s="26">
        <f>J13+J21+J27+J32+J36+J38+J40+J44+J46+J48+J29+J34</f>
        <v>0</v>
      </c>
      <c r="K12" s="27"/>
      <c r="L12" s="28"/>
      <c r="M12" s="26">
        <f>M13+M21+M27+M32+M36+M38+M40+M44+M46+M48+M29+M34</f>
        <v>0</v>
      </c>
      <c r="N12" s="27"/>
      <c r="O12" s="28"/>
      <c r="P12" s="25">
        <f t="shared" ref="P12:P75" si="6">SUM(Q12:AB12)</f>
        <v>0</v>
      </c>
      <c r="Q12" s="26">
        <f>Q13+Q21+Q27+Q32++Q36+Q38+Q40+Q44+Q46+Q48+Q29+Q34</f>
        <v>0</v>
      </c>
      <c r="R12" s="27"/>
      <c r="S12" s="28"/>
      <c r="T12" s="26">
        <f>T13+T21+T27+T32++T36+T38+T40+T44+T46+T48+T29+T34</f>
        <v>0</v>
      </c>
      <c r="U12" s="27"/>
      <c r="V12" s="28"/>
      <c r="W12" s="26">
        <f>W13+W21+W27+W32++W36+W38+W40+W44+W46+W48+W29+W34</f>
        <v>0</v>
      </c>
      <c r="X12" s="27"/>
      <c r="Y12" s="28"/>
      <c r="Z12" s="26">
        <f>Z13+Z21+Z27+Z32++Z36+Z38+Z40+Z44+Z46+Z48+Z29+Z34</f>
        <v>0</v>
      </c>
      <c r="AA12" s="27"/>
      <c r="AB12" s="28"/>
    </row>
    <row r="13" ht="22.5" spans="1:28">
      <c r="A13" s="29" t="s">
        <v>30</v>
      </c>
      <c r="B13" s="24" t="s">
        <v>31</v>
      </c>
      <c r="C13" s="25">
        <f t="shared" si="1"/>
        <v>2065680</v>
      </c>
      <c r="D13" s="26">
        <f>SUM(D14:F20)</f>
        <v>2065680</v>
      </c>
      <c r="E13" s="27"/>
      <c r="F13" s="28"/>
      <c r="G13" s="26">
        <f>SUM(G14:I20)</f>
        <v>0</v>
      </c>
      <c r="H13" s="27"/>
      <c r="I13" s="28"/>
      <c r="J13" s="26">
        <f>SUM(J14:L20)</f>
        <v>0</v>
      </c>
      <c r="K13" s="27"/>
      <c r="L13" s="28"/>
      <c r="M13" s="26">
        <f>SUM(M14:O20)</f>
        <v>0</v>
      </c>
      <c r="N13" s="27"/>
      <c r="O13" s="51"/>
      <c r="P13" s="25">
        <f t="shared" si="6"/>
        <v>0</v>
      </c>
      <c r="Q13" s="26">
        <f>SUM(Q14:S20)</f>
        <v>0</v>
      </c>
      <c r="R13" s="27"/>
      <c r="S13" s="28"/>
      <c r="T13" s="26">
        <f>SUM(T14:V20)</f>
        <v>0</v>
      </c>
      <c r="U13" s="27"/>
      <c r="V13" s="28"/>
      <c r="W13" s="26">
        <f>SUM(W14:Y20)</f>
        <v>0</v>
      </c>
      <c r="X13" s="27"/>
      <c r="Y13" s="28"/>
      <c r="Z13" s="26">
        <f>SUM(Z14:AB20)</f>
        <v>0</v>
      </c>
      <c r="AA13" s="27"/>
      <c r="AB13" s="51"/>
    </row>
    <row r="14" spans="1:28">
      <c r="A14" s="30"/>
      <c r="B14" s="31" t="s">
        <v>32</v>
      </c>
      <c r="C14" s="25">
        <f t="shared" si="1"/>
        <v>402960</v>
      </c>
      <c r="D14" s="32">
        <v>402960</v>
      </c>
      <c r="E14" s="33"/>
      <c r="F14" s="34"/>
      <c r="G14" s="35"/>
      <c r="H14" s="35"/>
      <c r="I14" s="35"/>
      <c r="J14" s="35"/>
      <c r="K14" s="35"/>
      <c r="L14" s="35"/>
      <c r="M14" s="35"/>
      <c r="N14" s="35"/>
      <c r="O14" s="52"/>
      <c r="P14" s="25">
        <f t="shared" si="6"/>
        <v>0</v>
      </c>
      <c r="Q14" s="32"/>
      <c r="R14" s="33"/>
      <c r="S14" s="34"/>
      <c r="T14" s="35"/>
      <c r="U14" s="35"/>
      <c r="V14" s="35"/>
      <c r="W14" s="35"/>
      <c r="X14" s="35"/>
      <c r="Y14" s="35"/>
      <c r="Z14" s="35"/>
      <c r="AA14" s="35"/>
      <c r="AB14" s="52"/>
    </row>
    <row r="15" spans="1:28">
      <c r="A15" s="36"/>
      <c r="B15" s="37" t="s">
        <v>33</v>
      </c>
      <c r="C15" s="25">
        <f t="shared" si="1"/>
        <v>719388</v>
      </c>
      <c r="D15" s="32">
        <v>719388</v>
      </c>
      <c r="E15" s="33"/>
      <c r="F15" s="34"/>
      <c r="G15" s="35"/>
      <c r="H15" s="35"/>
      <c r="I15" s="35"/>
      <c r="J15" s="35"/>
      <c r="K15" s="35"/>
      <c r="L15" s="35"/>
      <c r="M15" s="35"/>
      <c r="N15" s="35"/>
      <c r="O15" s="52"/>
      <c r="P15" s="25">
        <f t="shared" si="6"/>
        <v>0</v>
      </c>
      <c r="Q15" s="32"/>
      <c r="R15" s="33"/>
      <c r="S15" s="34"/>
      <c r="T15" s="35"/>
      <c r="U15" s="35"/>
      <c r="V15" s="35"/>
      <c r="W15" s="35"/>
      <c r="X15" s="35"/>
      <c r="Y15" s="35"/>
      <c r="Z15" s="35"/>
      <c r="AA15" s="35"/>
      <c r="AB15" s="52"/>
    </row>
    <row r="16" spans="1:28">
      <c r="A16" s="30"/>
      <c r="B16" s="31" t="s">
        <v>34</v>
      </c>
      <c r="C16" s="25">
        <f t="shared" si="1"/>
        <v>0</v>
      </c>
      <c r="D16" s="32">
        <v>0</v>
      </c>
      <c r="E16" s="33"/>
      <c r="F16" s="34"/>
      <c r="G16" s="35"/>
      <c r="H16" s="35"/>
      <c r="I16" s="35"/>
      <c r="J16" s="35"/>
      <c r="K16" s="35"/>
      <c r="L16" s="35"/>
      <c r="M16" s="35"/>
      <c r="N16" s="35"/>
      <c r="O16" s="52"/>
      <c r="P16" s="25">
        <f t="shared" si="6"/>
        <v>0</v>
      </c>
      <c r="Q16" s="32"/>
      <c r="R16" s="33"/>
      <c r="S16" s="34"/>
      <c r="T16" s="35"/>
      <c r="U16" s="35"/>
      <c r="V16" s="35"/>
      <c r="W16" s="35"/>
      <c r="X16" s="35"/>
      <c r="Y16" s="35"/>
      <c r="Z16" s="35"/>
      <c r="AA16" s="35"/>
      <c r="AB16" s="52"/>
    </row>
    <row r="17" spans="1:28">
      <c r="A17" s="36"/>
      <c r="B17" s="37" t="s">
        <v>35</v>
      </c>
      <c r="C17" s="25">
        <f t="shared" si="1"/>
        <v>0</v>
      </c>
      <c r="D17" s="32">
        <v>0</v>
      </c>
      <c r="E17" s="33"/>
      <c r="F17" s="34"/>
      <c r="G17" s="35"/>
      <c r="H17" s="35"/>
      <c r="I17" s="35"/>
      <c r="J17" s="35"/>
      <c r="K17" s="35"/>
      <c r="L17" s="35"/>
      <c r="M17" s="35"/>
      <c r="N17" s="35"/>
      <c r="O17" s="52"/>
      <c r="P17" s="25">
        <f t="shared" si="6"/>
        <v>0</v>
      </c>
      <c r="Q17" s="32"/>
      <c r="R17" s="33"/>
      <c r="S17" s="34"/>
      <c r="T17" s="35"/>
      <c r="U17" s="35"/>
      <c r="V17" s="35"/>
      <c r="W17" s="35"/>
      <c r="X17" s="35"/>
      <c r="Y17" s="35"/>
      <c r="Z17" s="35"/>
      <c r="AA17" s="35"/>
      <c r="AB17" s="52"/>
    </row>
    <row r="18" spans="1:28">
      <c r="A18" s="30"/>
      <c r="B18" s="31" t="s">
        <v>36</v>
      </c>
      <c r="C18" s="25">
        <f t="shared" si="1"/>
        <v>531540</v>
      </c>
      <c r="D18" s="32">
        <v>531540</v>
      </c>
      <c r="E18" s="33"/>
      <c r="F18" s="34"/>
      <c r="G18" s="35"/>
      <c r="H18" s="35"/>
      <c r="I18" s="35"/>
      <c r="J18" s="35"/>
      <c r="K18" s="35"/>
      <c r="L18" s="35"/>
      <c r="M18" s="35"/>
      <c r="N18" s="35"/>
      <c r="O18" s="52"/>
      <c r="P18" s="25">
        <f t="shared" si="6"/>
        <v>0</v>
      </c>
      <c r="Q18" s="32"/>
      <c r="R18" s="33"/>
      <c r="S18" s="34"/>
      <c r="T18" s="35"/>
      <c r="U18" s="35"/>
      <c r="V18" s="35"/>
      <c r="W18" s="35"/>
      <c r="X18" s="35"/>
      <c r="Y18" s="35"/>
      <c r="Z18" s="35"/>
      <c r="AA18" s="35"/>
      <c r="AB18" s="52"/>
    </row>
    <row r="19" spans="1:28">
      <c r="A19" s="30"/>
      <c r="B19" s="31" t="s">
        <v>37</v>
      </c>
      <c r="C19" s="25">
        <f t="shared" si="1"/>
        <v>411792</v>
      </c>
      <c r="D19" s="32">
        <v>411792</v>
      </c>
      <c r="E19" s="33"/>
      <c r="F19" s="34"/>
      <c r="G19" s="35"/>
      <c r="H19" s="35"/>
      <c r="I19" s="35"/>
      <c r="J19" s="35"/>
      <c r="K19" s="35"/>
      <c r="L19" s="35"/>
      <c r="M19" s="35"/>
      <c r="N19" s="35"/>
      <c r="O19" s="52"/>
      <c r="P19" s="25">
        <f t="shared" si="6"/>
        <v>0</v>
      </c>
      <c r="Q19" s="32"/>
      <c r="R19" s="33"/>
      <c r="S19" s="34"/>
      <c r="T19" s="35"/>
      <c r="U19" s="35"/>
      <c r="V19" s="35"/>
      <c r="W19" s="35"/>
      <c r="X19" s="35"/>
      <c r="Y19" s="35"/>
      <c r="Z19" s="35"/>
      <c r="AA19" s="35"/>
      <c r="AB19" s="52"/>
    </row>
    <row r="20" spans="1:28">
      <c r="A20" s="30"/>
      <c r="B20" s="31" t="s">
        <v>38</v>
      </c>
      <c r="C20" s="25">
        <f t="shared" si="1"/>
        <v>0</v>
      </c>
      <c r="D20" s="32">
        <v>0</v>
      </c>
      <c r="E20" s="33"/>
      <c r="F20" s="34"/>
      <c r="G20" s="35"/>
      <c r="H20" s="35"/>
      <c r="I20" s="35"/>
      <c r="J20" s="35"/>
      <c r="K20" s="35"/>
      <c r="L20" s="35"/>
      <c r="M20" s="35"/>
      <c r="N20" s="35"/>
      <c r="O20" s="52"/>
      <c r="P20" s="25">
        <f t="shared" si="6"/>
        <v>0</v>
      </c>
      <c r="Q20" s="32">
        <v>0</v>
      </c>
      <c r="R20" s="33"/>
      <c r="S20" s="34"/>
      <c r="T20" s="35"/>
      <c r="U20" s="35"/>
      <c r="V20" s="35"/>
      <c r="W20" s="35"/>
      <c r="X20" s="35"/>
      <c r="Y20" s="35"/>
      <c r="Z20" s="35"/>
      <c r="AA20" s="35"/>
      <c r="AB20" s="52"/>
    </row>
    <row r="21" ht="22.5" spans="1:28">
      <c r="A21" s="23" t="s">
        <v>39</v>
      </c>
      <c r="B21" s="24" t="s">
        <v>31</v>
      </c>
      <c r="C21" s="25">
        <f t="shared" si="1"/>
        <v>616236</v>
      </c>
      <c r="D21" s="26">
        <f>SUM(D22:F26)</f>
        <v>616236</v>
      </c>
      <c r="E21" s="27"/>
      <c r="F21" s="28"/>
      <c r="G21" s="26">
        <f>SUM(G22:I26)</f>
        <v>0</v>
      </c>
      <c r="H21" s="27"/>
      <c r="I21" s="28"/>
      <c r="J21" s="26">
        <f>SUM(J22:L26)</f>
        <v>0</v>
      </c>
      <c r="K21" s="27"/>
      <c r="L21" s="28"/>
      <c r="M21" s="26">
        <f>SUM(M22:O26)</f>
        <v>0</v>
      </c>
      <c r="N21" s="27"/>
      <c r="O21" s="51"/>
      <c r="P21" s="25">
        <f t="shared" si="6"/>
        <v>0</v>
      </c>
      <c r="Q21" s="26">
        <f>SUM(Q22:S26)</f>
        <v>0</v>
      </c>
      <c r="R21" s="27"/>
      <c r="S21" s="28"/>
      <c r="T21" s="26">
        <f>SUM(T22:V26)</f>
        <v>0</v>
      </c>
      <c r="U21" s="27"/>
      <c r="V21" s="28"/>
      <c r="W21" s="26">
        <f>SUM(W22:Y26)</f>
        <v>0</v>
      </c>
      <c r="X21" s="27"/>
      <c r="Y21" s="28"/>
      <c r="Z21" s="26">
        <f>SUM(Z22:AB26)</f>
        <v>0</v>
      </c>
      <c r="AA21" s="27"/>
      <c r="AB21" s="51"/>
    </row>
    <row r="22" spans="1:28">
      <c r="A22" s="30"/>
      <c r="B22" s="31" t="s">
        <v>40</v>
      </c>
      <c r="C22" s="25">
        <f t="shared" si="1"/>
        <v>186492</v>
      </c>
      <c r="D22" s="32">
        <v>186492</v>
      </c>
      <c r="E22" s="33"/>
      <c r="F22" s="34"/>
      <c r="G22" s="35"/>
      <c r="H22" s="35"/>
      <c r="I22" s="35"/>
      <c r="J22" s="35"/>
      <c r="K22" s="35"/>
      <c r="L22" s="35"/>
      <c r="M22" s="35"/>
      <c r="N22" s="35"/>
      <c r="O22" s="52"/>
      <c r="P22" s="25">
        <f t="shared" si="6"/>
        <v>0</v>
      </c>
      <c r="Q22" s="32"/>
      <c r="R22" s="33"/>
      <c r="S22" s="34"/>
      <c r="T22" s="35"/>
      <c r="U22" s="35"/>
      <c r="V22" s="35"/>
      <c r="W22" s="35"/>
      <c r="X22" s="35"/>
      <c r="Y22" s="35"/>
      <c r="Z22" s="35"/>
      <c r="AA22" s="35"/>
      <c r="AB22" s="52"/>
    </row>
    <row r="23" spans="1:28">
      <c r="A23" s="30"/>
      <c r="B23" s="31" t="s">
        <v>41</v>
      </c>
      <c r="C23" s="25">
        <f t="shared" si="1"/>
        <v>421068</v>
      </c>
      <c r="D23" s="32">
        <v>421068</v>
      </c>
      <c r="E23" s="33"/>
      <c r="F23" s="34"/>
      <c r="G23" s="35"/>
      <c r="H23" s="35"/>
      <c r="I23" s="35"/>
      <c r="J23" s="35"/>
      <c r="K23" s="35"/>
      <c r="L23" s="35"/>
      <c r="M23" s="35"/>
      <c r="N23" s="35"/>
      <c r="O23" s="52"/>
      <c r="P23" s="25">
        <f t="shared" si="6"/>
        <v>0</v>
      </c>
      <c r="Q23" s="32"/>
      <c r="R23" s="33"/>
      <c r="S23" s="34"/>
      <c r="T23" s="35"/>
      <c r="U23" s="35"/>
      <c r="V23" s="35"/>
      <c r="W23" s="35"/>
      <c r="X23" s="35"/>
      <c r="Y23" s="35"/>
      <c r="Z23" s="35"/>
      <c r="AA23" s="35"/>
      <c r="AB23" s="52"/>
    </row>
    <row r="24" spans="1:28">
      <c r="A24" s="36"/>
      <c r="B24" s="37" t="s">
        <v>42</v>
      </c>
      <c r="C24" s="25">
        <f t="shared" si="1"/>
        <v>0</v>
      </c>
      <c r="D24" s="32"/>
      <c r="E24" s="33"/>
      <c r="F24" s="34"/>
      <c r="G24" s="35"/>
      <c r="H24" s="35"/>
      <c r="I24" s="35"/>
      <c r="J24" s="35"/>
      <c r="K24" s="35"/>
      <c r="L24" s="35"/>
      <c r="M24" s="35"/>
      <c r="N24" s="35"/>
      <c r="O24" s="52"/>
      <c r="P24" s="25">
        <f t="shared" si="6"/>
        <v>0</v>
      </c>
      <c r="Q24" s="32"/>
      <c r="R24" s="33"/>
      <c r="S24" s="34"/>
      <c r="T24" s="35"/>
      <c r="U24" s="35"/>
      <c r="V24" s="35"/>
      <c r="W24" s="35"/>
      <c r="X24" s="35"/>
      <c r="Y24" s="35"/>
      <c r="Z24" s="35"/>
      <c r="AA24" s="35"/>
      <c r="AB24" s="52"/>
    </row>
    <row r="25" spans="1:28">
      <c r="A25" s="30"/>
      <c r="B25" s="31" t="s">
        <v>43</v>
      </c>
      <c r="C25" s="25">
        <f t="shared" si="1"/>
        <v>0</v>
      </c>
      <c r="D25" s="32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52"/>
      <c r="P25" s="25">
        <f t="shared" si="6"/>
        <v>0</v>
      </c>
      <c r="Q25" s="32"/>
      <c r="R25" s="33"/>
      <c r="S25" s="34"/>
      <c r="T25" s="35"/>
      <c r="U25" s="35"/>
      <c r="V25" s="35"/>
      <c r="W25" s="35"/>
      <c r="X25" s="35"/>
      <c r="Y25" s="35"/>
      <c r="Z25" s="35"/>
      <c r="AA25" s="35"/>
      <c r="AB25" s="52"/>
    </row>
    <row r="26" spans="1:28">
      <c r="A26" s="30"/>
      <c r="B26" s="31" t="s">
        <v>44</v>
      </c>
      <c r="C26" s="25">
        <f t="shared" si="1"/>
        <v>8676</v>
      </c>
      <c r="D26" s="32">
        <v>8676</v>
      </c>
      <c r="E26" s="33"/>
      <c r="F26" s="34"/>
      <c r="G26" s="35"/>
      <c r="H26" s="35"/>
      <c r="I26" s="35"/>
      <c r="J26" s="35"/>
      <c r="K26" s="35"/>
      <c r="L26" s="35"/>
      <c r="M26" s="35"/>
      <c r="N26" s="35"/>
      <c r="O26" s="52"/>
      <c r="P26" s="25">
        <f t="shared" si="6"/>
        <v>0</v>
      </c>
      <c r="Q26" s="32"/>
      <c r="R26" s="33"/>
      <c r="S26" s="34"/>
      <c r="T26" s="35"/>
      <c r="U26" s="35"/>
      <c r="V26" s="35"/>
      <c r="W26" s="35"/>
      <c r="X26" s="35"/>
      <c r="Y26" s="35"/>
      <c r="Z26" s="35"/>
      <c r="AA26" s="35"/>
      <c r="AB26" s="52"/>
    </row>
    <row r="27" spans="1:28">
      <c r="A27" s="29" t="s">
        <v>45</v>
      </c>
      <c r="B27" s="24" t="s">
        <v>31</v>
      </c>
      <c r="C27" s="25">
        <f t="shared" si="1"/>
        <v>93529</v>
      </c>
      <c r="D27" s="26">
        <f>SUM(D28)</f>
        <v>93529</v>
      </c>
      <c r="E27" s="27"/>
      <c r="F27" s="28"/>
      <c r="G27" s="26">
        <f>SUM(G28)</f>
        <v>0</v>
      </c>
      <c r="H27" s="27"/>
      <c r="I27" s="28"/>
      <c r="J27" s="26">
        <f>SUM(J28)</f>
        <v>0</v>
      </c>
      <c r="K27" s="27"/>
      <c r="L27" s="28"/>
      <c r="M27" s="26">
        <f>SUM(M28)</f>
        <v>0</v>
      </c>
      <c r="N27" s="27"/>
      <c r="O27" s="51"/>
      <c r="P27" s="25">
        <f t="shared" si="6"/>
        <v>0</v>
      </c>
      <c r="Q27" s="26">
        <f>SUM(Q28)</f>
        <v>0</v>
      </c>
      <c r="R27" s="27"/>
      <c r="S27" s="28"/>
      <c r="T27" s="26">
        <f>SUM(T28)</f>
        <v>0</v>
      </c>
      <c r="U27" s="27"/>
      <c r="V27" s="28"/>
      <c r="W27" s="26">
        <f>SUM(W28)</f>
        <v>0</v>
      </c>
      <c r="X27" s="27"/>
      <c r="Y27" s="28"/>
      <c r="Z27" s="26">
        <f>SUM(Z28)</f>
        <v>0</v>
      </c>
      <c r="AA27" s="27"/>
      <c r="AB27" s="51"/>
    </row>
    <row r="28" spans="1:28">
      <c r="A28" s="36"/>
      <c r="B28" s="37" t="s">
        <v>46</v>
      </c>
      <c r="C28" s="25" t="s">
        <v>47</v>
      </c>
      <c r="D28" s="32">
        <v>93529</v>
      </c>
      <c r="E28" s="33"/>
      <c r="F28" s="34"/>
      <c r="G28" s="35"/>
      <c r="H28" s="35"/>
      <c r="I28" s="35"/>
      <c r="J28" s="35"/>
      <c r="K28" s="35"/>
      <c r="L28" s="35"/>
      <c r="M28" s="35"/>
      <c r="N28" s="35"/>
      <c r="O28" s="52"/>
      <c r="P28" s="25">
        <f t="shared" si="6"/>
        <v>0</v>
      </c>
      <c r="Q28" s="32"/>
      <c r="R28" s="33"/>
      <c r="S28" s="34"/>
      <c r="T28" s="35"/>
      <c r="U28" s="35"/>
      <c r="V28" s="35"/>
      <c r="W28" s="35"/>
      <c r="X28" s="35"/>
      <c r="Y28" s="35"/>
      <c r="Z28" s="35"/>
      <c r="AA28" s="35"/>
      <c r="AB28" s="52"/>
    </row>
    <row r="29" ht="22.5" spans="1:28">
      <c r="A29" s="29" t="s">
        <v>48</v>
      </c>
      <c r="B29" s="24" t="s">
        <v>31</v>
      </c>
      <c r="C29" s="25">
        <f t="shared" ref="C29:C92" si="7">SUM(D29:O29)</f>
        <v>590606</v>
      </c>
      <c r="D29" s="38">
        <f>SUM(D30:F31)</f>
        <v>590606</v>
      </c>
      <c r="E29" s="39"/>
      <c r="F29" s="40"/>
      <c r="G29" s="38">
        <f>SUM(G30:I31)</f>
        <v>0</v>
      </c>
      <c r="H29" s="39"/>
      <c r="I29" s="40"/>
      <c r="J29" s="38">
        <f>SUM(J30:L31)</f>
        <v>0</v>
      </c>
      <c r="K29" s="39"/>
      <c r="L29" s="40"/>
      <c r="M29" s="38">
        <f>SUM(M30:O31)</f>
        <v>0</v>
      </c>
      <c r="N29" s="39"/>
      <c r="O29" s="40"/>
      <c r="P29" s="25">
        <f t="shared" si="6"/>
        <v>0</v>
      </c>
      <c r="Q29" s="38">
        <f>SUM(Q30:S31)</f>
        <v>0</v>
      </c>
      <c r="R29" s="39"/>
      <c r="S29" s="40"/>
      <c r="T29" s="38">
        <f>SUM(T30:V31)</f>
        <v>0</v>
      </c>
      <c r="U29" s="39"/>
      <c r="V29" s="40"/>
      <c r="W29" s="38">
        <f>SUM(W30:Y31)</f>
        <v>0</v>
      </c>
      <c r="X29" s="39"/>
      <c r="Y29" s="40"/>
      <c r="Z29" s="38">
        <f>SUM(Z30:AB31)</f>
        <v>0</v>
      </c>
      <c r="AA29" s="39"/>
      <c r="AB29" s="40"/>
    </row>
    <row r="30" spans="1:28">
      <c r="A30" s="36"/>
      <c r="B30" s="31" t="s">
        <v>49</v>
      </c>
      <c r="C30" s="25">
        <f t="shared" si="7"/>
        <v>310440</v>
      </c>
      <c r="D30" s="32">
        <v>310440</v>
      </c>
      <c r="E30" s="33"/>
      <c r="F30" s="34"/>
      <c r="G30" s="32"/>
      <c r="H30" s="33"/>
      <c r="I30" s="34"/>
      <c r="J30" s="32"/>
      <c r="K30" s="33"/>
      <c r="L30" s="34"/>
      <c r="M30" s="32"/>
      <c r="N30" s="33"/>
      <c r="O30" s="53"/>
      <c r="P30" s="25">
        <f t="shared" si="6"/>
        <v>0</v>
      </c>
      <c r="Q30" s="32"/>
      <c r="R30" s="33"/>
      <c r="S30" s="34"/>
      <c r="T30" s="32"/>
      <c r="U30" s="33"/>
      <c r="V30" s="34"/>
      <c r="W30" s="32"/>
      <c r="X30" s="33"/>
      <c r="Y30" s="34"/>
      <c r="Z30" s="32"/>
      <c r="AA30" s="33"/>
      <c r="AB30" s="53"/>
    </row>
    <row r="31" spans="1:28">
      <c r="A31" s="36"/>
      <c r="B31" s="31" t="s">
        <v>50</v>
      </c>
      <c r="C31" s="25">
        <f t="shared" si="7"/>
        <v>280166</v>
      </c>
      <c r="D31" s="32">
        <v>280166</v>
      </c>
      <c r="E31" s="33"/>
      <c r="F31" s="34"/>
      <c r="G31" s="32"/>
      <c r="H31" s="33"/>
      <c r="I31" s="34"/>
      <c r="J31" s="32"/>
      <c r="K31" s="33"/>
      <c r="L31" s="34"/>
      <c r="M31" s="32"/>
      <c r="N31" s="33"/>
      <c r="O31" s="53"/>
      <c r="P31" s="25">
        <f t="shared" si="6"/>
        <v>0</v>
      </c>
      <c r="Q31" s="32"/>
      <c r="R31" s="33"/>
      <c r="S31" s="34"/>
      <c r="T31" s="32"/>
      <c r="U31" s="33"/>
      <c r="V31" s="34"/>
      <c r="W31" s="32"/>
      <c r="X31" s="33"/>
      <c r="Y31" s="34"/>
      <c r="Z31" s="32"/>
      <c r="AA31" s="33"/>
      <c r="AB31" s="53"/>
    </row>
    <row r="32" ht="33.75" spans="1:28">
      <c r="A32" s="29" t="s">
        <v>51</v>
      </c>
      <c r="B32" s="24" t="s">
        <v>31</v>
      </c>
      <c r="C32" s="25">
        <f t="shared" si="7"/>
        <v>538568.16</v>
      </c>
      <c r="D32" s="26">
        <f t="shared" ref="D32:D36" si="8">D33</f>
        <v>538568.16</v>
      </c>
      <c r="E32" s="27"/>
      <c r="F32" s="28"/>
      <c r="G32" s="26">
        <f t="shared" ref="G32:G36" si="9">G33</f>
        <v>0</v>
      </c>
      <c r="H32" s="27"/>
      <c r="I32" s="28"/>
      <c r="J32" s="26">
        <f t="shared" ref="J32:J36" si="10">J33</f>
        <v>0</v>
      </c>
      <c r="K32" s="27"/>
      <c r="L32" s="28"/>
      <c r="M32" s="26">
        <f t="shared" ref="M32:M36" si="11">M33</f>
        <v>0</v>
      </c>
      <c r="N32" s="27"/>
      <c r="O32" s="28"/>
      <c r="P32" s="25">
        <f t="shared" si="6"/>
        <v>0</v>
      </c>
      <c r="Q32" s="26">
        <f t="shared" ref="Q32:Q36" si="12">Q33</f>
        <v>0</v>
      </c>
      <c r="R32" s="27"/>
      <c r="S32" s="28"/>
      <c r="T32" s="26">
        <f t="shared" ref="T32:T36" si="13">T33</f>
        <v>0</v>
      </c>
      <c r="U32" s="27"/>
      <c r="V32" s="28"/>
      <c r="W32" s="26">
        <f t="shared" ref="W32:W36" si="14">W33</f>
        <v>0</v>
      </c>
      <c r="X32" s="27"/>
      <c r="Y32" s="28"/>
      <c r="Z32" s="26">
        <f t="shared" ref="Z32:Z36" si="15">Z33</f>
        <v>0</v>
      </c>
      <c r="AA32" s="27"/>
      <c r="AB32" s="28"/>
    </row>
    <row r="33" spans="1:28">
      <c r="A33" s="30"/>
      <c r="B33" s="31" t="s">
        <v>52</v>
      </c>
      <c r="C33" s="25">
        <f t="shared" si="7"/>
        <v>538568.16</v>
      </c>
      <c r="D33" s="38">
        <f>(D13+D21+D27+D29)*16%</f>
        <v>538568.16</v>
      </c>
      <c r="E33" s="39"/>
      <c r="F33" s="40"/>
      <c r="G33" s="38">
        <f>(G13+G21+G27+G29)*16%</f>
        <v>0</v>
      </c>
      <c r="H33" s="39"/>
      <c r="I33" s="40"/>
      <c r="J33" s="38">
        <f>(J13+J21+J27+J29)*16%</f>
        <v>0</v>
      </c>
      <c r="K33" s="39"/>
      <c r="L33" s="40"/>
      <c r="M33" s="38">
        <f>(M13+M21+M27+M29)*16%</f>
        <v>0</v>
      </c>
      <c r="N33" s="39"/>
      <c r="O33" s="40"/>
      <c r="P33" s="25">
        <f t="shared" si="6"/>
        <v>0</v>
      </c>
      <c r="Q33" s="38">
        <f>(Q13+Q21+Q27+Q29)*16%</f>
        <v>0</v>
      </c>
      <c r="R33" s="39"/>
      <c r="S33" s="40"/>
      <c r="T33" s="38">
        <f>(T13+T21+T27+T29)*16%</f>
        <v>0</v>
      </c>
      <c r="U33" s="39"/>
      <c r="V33" s="40"/>
      <c r="W33" s="38">
        <f>(W13+W21+W27+W29)*16%</f>
        <v>0</v>
      </c>
      <c r="X33" s="39"/>
      <c r="Y33" s="40"/>
      <c r="Z33" s="38">
        <f>(Z13+Z21+Z27+Z29)*16%</f>
        <v>0</v>
      </c>
      <c r="AA33" s="39"/>
      <c r="AB33" s="40"/>
    </row>
    <row r="34" ht="22.5" spans="1:28">
      <c r="A34" s="29" t="s">
        <v>53</v>
      </c>
      <c r="B34" s="24" t="s">
        <v>54</v>
      </c>
      <c r="C34" s="25">
        <f t="shared" si="7"/>
        <v>269284.08</v>
      </c>
      <c r="D34" s="38">
        <f t="shared" si="8"/>
        <v>269284.08</v>
      </c>
      <c r="E34" s="39"/>
      <c r="F34" s="40"/>
      <c r="G34" s="38">
        <f t="shared" si="9"/>
        <v>0</v>
      </c>
      <c r="H34" s="39"/>
      <c r="I34" s="40"/>
      <c r="J34" s="38">
        <f t="shared" si="10"/>
        <v>0</v>
      </c>
      <c r="K34" s="39"/>
      <c r="L34" s="40"/>
      <c r="M34" s="38">
        <f t="shared" si="11"/>
        <v>0</v>
      </c>
      <c r="N34" s="39"/>
      <c r="O34" s="40"/>
      <c r="P34" s="25">
        <f t="shared" si="6"/>
        <v>0</v>
      </c>
      <c r="Q34" s="38">
        <f t="shared" si="12"/>
        <v>0</v>
      </c>
      <c r="R34" s="39"/>
      <c r="S34" s="40"/>
      <c r="T34" s="38">
        <f t="shared" si="13"/>
        <v>0</v>
      </c>
      <c r="U34" s="39"/>
      <c r="V34" s="40"/>
      <c r="W34" s="38">
        <f t="shared" si="14"/>
        <v>0</v>
      </c>
      <c r="X34" s="39"/>
      <c r="Y34" s="40"/>
      <c r="Z34" s="38">
        <f t="shared" si="15"/>
        <v>0</v>
      </c>
      <c r="AA34" s="39"/>
      <c r="AB34" s="40"/>
    </row>
    <row r="35" spans="1:28">
      <c r="A35" s="41"/>
      <c r="B35" s="31" t="s">
        <v>55</v>
      </c>
      <c r="C35" s="25">
        <f t="shared" si="7"/>
        <v>269284.08</v>
      </c>
      <c r="D35" s="38">
        <f>(D13+D21+D27+D29)*8%</f>
        <v>269284.08</v>
      </c>
      <c r="E35" s="39"/>
      <c r="F35" s="40"/>
      <c r="G35" s="38">
        <f>(G13+G27+G21+G29)*8%</f>
        <v>0</v>
      </c>
      <c r="H35" s="39"/>
      <c r="I35" s="40"/>
      <c r="J35" s="38">
        <f>(J13+J27+J21+J29)*8%</f>
        <v>0</v>
      </c>
      <c r="K35" s="39"/>
      <c r="L35" s="40"/>
      <c r="M35" s="38">
        <f>(M13+M27+M21+M29)*8%</f>
        <v>0</v>
      </c>
      <c r="N35" s="39"/>
      <c r="O35" s="40"/>
      <c r="P35" s="25">
        <f t="shared" si="6"/>
        <v>0</v>
      </c>
      <c r="Q35" s="38">
        <f>(Q13+Q21+Q27+Q29)*8%</f>
        <v>0</v>
      </c>
      <c r="R35" s="39"/>
      <c r="S35" s="40"/>
      <c r="T35" s="38">
        <f>(T13+T27+T21+T29)*8%</f>
        <v>0</v>
      </c>
      <c r="U35" s="39"/>
      <c r="V35" s="40"/>
      <c r="W35" s="38">
        <f>(W13+W27+W21+W29)*8%</f>
        <v>0</v>
      </c>
      <c r="X35" s="39"/>
      <c r="Y35" s="40"/>
      <c r="Z35" s="38">
        <f>(Z13+Z27+Z21+Z29)*8%</f>
        <v>0</v>
      </c>
      <c r="AA35" s="39"/>
      <c r="AB35" s="40"/>
    </row>
    <row r="36" ht="33.75" spans="1:28">
      <c r="A36" s="29" t="s">
        <v>56</v>
      </c>
      <c r="B36" s="24" t="s">
        <v>31</v>
      </c>
      <c r="C36" s="25">
        <f t="shared" si="7"/>
        <v>235623.57</v>
      </c>
      <c r="D36" s="38">
        <f t="shared" si="8"/>
        <v>235623.57</v>
      </c>
      <c r="E36" s="39"/>
      <c r="F36" s="40"/>
      <c r="G36" s="38">
        <f t="shared" si="9"/>
        <v>0</v>
      </c>
      <c r="H36" s="39"/>
      <c r="I36" s="40"/>
      <c r="J36" s="38">
        <f t="shared" si="10"/>
        <v>0</v>
      </c>
      <c r="K36" s="39"/>
      <c r="L36" s="40"/>
      <c r="M36" s="38">
        <f t="shared" si="11"/>
        <v>0</v>
      </c>
      <c r="N36" s="39"/>
      <c r="O36" s="40"/>
      <c r="P36" s="25">
        <f t="shared" si="6"/>
        <v>0</v>
      </c>
      <c r="Q36" s="38">
        <f t="shared" si="12"/>
        <v>0</v>
      </c>
      <c r="R36" s="39"/>
      <c r="S36" s="40"/>
      <c r="T36" s="38">
        <f t="shared" si="13"/>
        <v>0</v>
      </c>
      <c r="U36" s="39"/>
      <c r="V36" s="40"/>
      <c r="W36" s="38">
        <f t="shared" si="14"/>
        <v>0</v>
      </c>
      <c r="X36" s="39"/>
      <c r="Y36" s="40"/>
      <c r="Z36" s="38">
        <f t="shared" si="15"/>
        <v>0</v>
      </c>
      <c r="AA36" s="39"/>
      <c r="AB36" s="40"/>
    </row>
    <row r="37" spans="1:28">
      <c r="A37" s="29"/>
      <c r="B37" s="31" t="s">
        <v>57</v>
      </c>
      <c r="C37" s="25">
        <f t="shared" si="7"/>
        <v>235623.57</v>
      </c>
      <c r="D37" s="38">
        <f>(D13+D21+D27+D29)*7%</f>
        <v>235623.57</v>
      </c>
      <c r="E37" s="39"/>
      <c r="F37" s="40"/>
      <c r="G37" s="38">
        <f>(G13+G21+G27+G29)*7%</f>
        <v>0</v>
      </c>
      <c r="H37" s="39"/>
      <c r="I37" s="40"/>
      <c r="J37" s="38">
        <f>(J13+J21+J27+J29)*7%</f>
        <v>0</v>
      </c>
      <c r="K37" s="39"/>
      <c r="L37" s="40"/>
      <c r="M37" s="38">
        <f>(M13+M21+M27+M29)*7%</f>
        <v>0</v>
      </c>
      <c r="N37" s="39"/>
      <c r="O37" s="40"/>
      <c r="P37" s="25">
        <f t="shared" si="6"/>
        <v>0</v>
      </c>
      <c r="Q37" s="38">
        <f>(Q13+Q21+Q27+Q29)*7%</f>
        <v>0</v>
      </c>
      <c r="R37" s="39"/>
      <c r="S37" s="40"/>
      <c r="T37" s="38">
        <f>(T13+T21+T27+T29)*7%</f>
        <v>0</v>
      </c>
      <c r="U37" s="39"/>
      <c r="V37" s="40"/>
      <c r="W37" s="38">
        <f>(W13+W21+W27+W29)*7%</f>
        <v>0</v>
      </c>
      <c r="X37" s="39"/>
      <c r="Y37" s="40"/>
      <c r="Z37" s="38">
        <f>(Z13+Z21+Z27+Z29)*7%</f>
        <v>0</v>
      </c>
      <c r="AA37" s="39"/>
      <c r="AB37" s="40"/>
    </row>
    <row r="38" ht="33.75" spans="1:28">
      <c r="A38" s="29" t="s">
        <v>58</v>
      </c>
      <c r="B38" s="24" t="s">
        <v>31</v>
      </c>
      <c r="C38" s="25">
        <f t="shared" si="7"/>
        <v>134065.2528</v>
      </c>
      <c r="D38" s="38">
        <f>D39</f>
        <v>134065.2528</v>
      </c>
      <c r="E38" s="39"/>
      <c r="F38" s="40"/>
      <c r="G38" s="38">
        <f>G39</f>
        <v>0</v>
      </c>
      <c r="H38" s="39"/>
      <c r="I38" s="40"/>
      <c r="J38" s="38">
        <f>J39</f>
        <v>0</v>
      </c>
      <c r="K38" s="39"/>
      <c r="L38" s="40"/>
      <c r="M38" s="38">
        <f>M39</f>
        <v>0</v>
      </c>
      <c r="N38" s="39"/>
      <c r="O38" s="40"/>
      <c r="P38" s="25">
        <f t="shared" si="6"/>
        <v>0</v>
      </c>
      <c r="Q38" s="38">
        <f>Q39</f>
        <v>0</v>
      </c>
      <c r="R38" s="39"/>
      <c r="S38" s="40"/>
      <c r="T38" s="38">
        <f>T39</f>
        <v>0</v>
      </c>
      <c r="U38" s="39"/>
      <c r="V38" s="40"/>
      <c r="W38" s="38">
        <f>W39</f>
        <v>0</v>
      </c>
      <c r="X38" s="39"/>
      <c r="Y38" s="40"/>
      <c r="Z38" s="38">
        <f>Z39</f>
        <v>0</v>
      </c>
      <c r="AA38" s="39"/>
      <c r="AB38" s="40"/>
    </row>
    <row r="39" spans="1:28">
      <c r="A39" s="29"/>
      <c r="B39" s="31" t="s">
        <v>59</v>
      </c>
      <c r="C39" s="25">
        <f t="shared" si="7"/>
        <v>134065.2528</v>
      </c>
      <c r="D39" s="38">
        <f>(D13+D21+D27+D29+D62)*3%</f>
        <v>134065.2528</v>
      </c>
      <c r="E39" s="39"/>
      <c r="F39" s="40"/>
      <c r="G39" s="38">
        <f>(G13+G21+G27+G29+G62)*3%</f>
        <v>0</v>
      </c>
      <c r="H39" s="39"/>
      <c r="I39" s="40"/>
      <c r="J39" s="38">
        <f>(J13+J21+J27+J29+J62)*3%</f>
        <v>0</v>
      </c>
      <c r="K39" s="39"/>
      <c r="L39" s="40"/>
      <c r="M39" s="38">
        <f>(M13+M21+M27+M29+M62)*3%</f>
        <v>0</v>
      </c>
      <c r="N39" s="39"/>
      <c r="O39" s="40"/>
      <c r="P39" s="25">
        <f t="shared" si="6"/>
        <v>0</v>
      </c>
      <c r="Q39" s="38">
        <f>(Q13+Q21+Q27+Q29+Q62)*3%</f>
        <v>0</v>
      </c>
      <c r="R39" s="39"/>
      <c r="S39" s="40"/>
      <c r="T39" s="38">
        <f>(T13+T21+T27+T29+T62)*3%</f>
        <v>0</v>
      </c>
      <c r="U39" s="39"/>
      <c r="V39" s="40"/>
      <c r="W39" s="38">
        <f>(W13+W21+W27+W29+W62)*3%</f>
        <v>0</v>
      </c>
      <c r="X39" s="39"/>
      <c r="Y39" s="40"/>
      <c r="Z39" s="38">
        <f>(Z13+Z21+Z27+Z29+Z62)*3%</f>
        <v>0</v>
      </c>
      <c r="AA39" s="39"/>
      <c r="AB39" s="40"/>
    </row>
    <row r="40" ht="33.75" spans="1:28">
      <c r="A40" s="29" t="s">
        <v>60</v>
      </c>
      <c r="B40" s="24" t="s">
        <v>31</v>
      </c>
      <c r="C40" s="25">
        <f t="shared" si="7"/>
        <v>14401.792</v>
      </c>
      <c r="D40" s="38">
        <f>D41+D42+D43</f>
        <v>14401.792</v>
      </c>
      <c r="E40" s="39"/>
      <c r="F40" s="40"/>
      <c r="G40" s="38">
        <f>G41+G42+G43</f>
        <v>0</v>
      </c>
      <c r="H40" s="39"/>
      <c r="I40" s="40"/>
      <c r="J40" s="38">
        <f>J41+J42+J43</f>
        <v>0</v>
      </c>
      <c r="K40" s="39"/>
      <c r="L40" s="40"/>
      <c r="M40" s="38">
        <f>M41+M42+M43</f>
        <v>0</v>
      </c>
      <c r="N40" s="39"/>
      <c r="O40" s="40"/>
      <c r="P40" s="25">
        <f t="shared" si="6"/>
        <v>0</v>
      </c>
      <c r="Q40" s="38">
        <f>Q41+Q42+Q43</f>
        <v>0</v>
      </c>
      <c r="R40" s="39"/>
      <c r="S40" s="40"/>
      <c r="T40" s="38">
        <f>T41+T42+T43</f>
        <v>0</v>
      </c>
      <c r="U40" s="39"/>
      <c r="V40" s="40"/>
      <c r="W40" s="38">
        <f>W41+W42+W43</f>
        <v>0</v>
      </c>
      <c r="X40" s="39"/>
      <c r="Y40" s="40"/>
      <c r="Z40" s="38">
        <f>Z41+Z42+Z43</f>
        <v>0</v>
      </c>
      <c r="AA40" s="39"/>
      <c r="AB40" s="40"/>
    </row>
    <row r="41" spans="1:28">
      <c r="A41" s="36"/>
      <c r="B41" s="37" t="s">
        <v>61</v>
      </c>
      <c r="C41" s="25">
        <f t="shared" si="7"/>
        <v>7669.69</v>
      </c>
      <c r="D41" s="38">
        <f>(D18+D19+D20+D29)*0.5%</f>
        <v>7669.69</v>
      </c>
      <c r="E41" s="39"/>
      <c r="F41" s="40"/>
      <c r="G41" s="38">
        <f>(G18+G19+G20+G29)*0.5%</f>
        <v>0</v>
      </c>
      <c r="H41" s="39"/>
      <c r="I41" s="40"/>
      <c r="J41" s="38">
        <f>(J18+J19+J20+J29)*0.5%</f>
        <v>0</v>
      </c>
      <c r="K41" s="39"/>
      <c r="L41" s="40"/>
      <c r="M41" s="38">
        <f>(M18+M19+M20+M29)*0.5%</f>
        <v>0</v>
      </c>
      <c r="N41" s="39"/>
      <c r="O41" s="40"/>
      <c r="P41" s="25">
        <f t="shared" si="6"/>
        <v>0</v>
      </c>
      <c r="Q41" s="38">
        <f>(Q18+Q19+Q20+Q29)*0.5%</f>
        <v>0</v>
      </c>
      <c r="R41" s="39"/>
      <c r="S41" s="40"/>
      <c r="T41" s="38">
        <f>(T18+T19+T20+T29)*0.5%</f>
        <v>0</v>
      </c>
      <c r="U41" s="39"/>
      <c r="V41" s="40"/>
      <c r="W41" s="38">
        <f>(W18+W19+W20+W29)*0.5%</f>
        <v>0</v>
      </c>
      <c r="X41" s="39"/>
      <c r="Y41" s="40"/>
      <c r="Z41" s="38">
        <f>(Z18+Z19+Z20+Z29)*0.5%</f>
        <v>0</v>
      </c>
      <c r="AA41" s="39"/>
      <c r="AB41" s="40"/>
    </row>
    <row r="42" spans="1:28">
      <c r="A42" s="36"/>
      <c r="B42" s="37" t="s">
        <v>62</v>
      </c>
      <c r="C42" s="25">
        <f t="shared" si="7"/>
        <v>6732.102</v>
      </c>
      <c r="D42" s="38">
        <f>(D13+D21+D27+D29)*0.2%</f>
        <v>6732.102</v>
      </c>
      <c r="E42" s="39"/>
      <c r="F42" s="40"/>
      <c r="G42" s="38">
        <f>(G13+G21+G27+G29)*0.2%</f>
        <v>0</v>
      </c>
      <c r="H42" s="39"/>
      <c r="I42" s="40"/>
      <c r="J42" s="38">
        <f>(J13+J21+J27+J29)*0.2%</f>
        <v>0</v>
      </c>
      <c r="K42" s="39"/>
      <c r="L42" s="40"/>
      <c r="M42" s="38">
        <f>(M13+M21+M27+M29)*0.2%</f>
        <v>0</v>
      </c>
      <c r="N42" s="39"/>
      <c r="O42" s="40"/>
      <c r="P42" s="25">
        <f t="shared" si="6"/>
        <v>0</v>
      </c>
      <c r="Q42" s="38">
        <f>(Q13+Q21+Q27+Q29)*0.2%</f>
        <v>0</v>
      </c>
      <c r="R42" s="39"/>
      <c r="S42" s="40"/>
      <c r="T42" s="38">
        <f>(T13+T21+T27+T29)*0.2%</f>
        <v>0</v>
      </c>
      <c r="U42" s="39"/>
      <c r="V42" s="40"/>
      <c r="W42" s="38">
        <f>(W13+W21+W27+W29)*0.2%</f>
        <v>0</v>
      </c>
      <c r="X42" s="39"/>
      <c r="Y42" s="40"/>
      <c r="Z42" s="38">
        <f>(Z13+Z21+Z27+Z29)*0.2%</f>
        <v>0</v>
      </c>
      <c r="AA42" s="39"/>
      <c r="AB42" s="40"/>
    </row>
    <row r="43" spans="1:28">
      <c r="A43" s="36"/>
      <c r="B43" s="37" t="s">
        <v>63</v>
      </c>
      <c r="C43" s="25">
        <f t="shared" si="7"/>
        <v>0</v>
      </c>
      <c r="D43" s="38"/>
      <c r="E43" s="39"/>
      <c r="F43" s="40"/>
      <c r="G43" s="38"/>
      <c r="H43" s="39"/>
      <c r="I43" s="40"/>
      <c r="J43" s="38"/>
      <c r="K43" s="39"/>
      <c r="L43" s="40"/>
      <c r="M43" s="54"/>
      <c r="N43" s="54"/>
      <c r="O43" s="54"/>
      <c r="P43" s="25">
        <f t="shared" si="6"/>
        <v>0</v>
      </c>
      <c r="Q43" s="38"/>
      <c r="R43" s="39"/>
      <c r="S43" s="40"/>
      <c r="T43" s="38"/>
      <c r="U43" s="39"/>
      <c r="V43" s="40"/>
      <c r="W43" s="38"/>
      <c r="X43" s="39"/>
      <c r="Y43" s="40"/>
      <c r="Z43" s="54"/>
      <c r="AA43" s="54"/>
      <c r="AB43" s="54"/>
    </row>
    <row r="44" ht="22.5" spans="1:28">
      <c r="A44" s="23" t="s">
        <v>64</v>
      </c>
      <c r="B44" s="24" t="s">
        <v>31</v>
      </c>
      <c r="C44" s="25">
        <f t="shared" si="7"/>
        <v>403926.12</v>
      </c>
      <c r="D44" s="38">
        <f>D45</f>
        <v>403926.12</v>
      </c>
      <c r="E44" s="39"/>
      <c r="F44" s="40"/>
      <c r="G44" s="38">
        <f>G45</f>
        <v>0</v>
      </c>
      <c r="H44" s="39"/>
      <c r="I44" s="40"/>
      <c r="J44" s="38">
        <f>J45</f>
        <v>0</v>
      </c>
      <c r="K44" s="39"/>
      <c r="L44" s="40"/>
      <c r="M44" s="38">
        <f>M45</f>
        <v>0</v>
      </c>
      <c r="N44" s="39"/>
      <c r="O44" s="40"/>
      <c r="P44" s="25">
        <f t="shared" si="6"/>
        <v>0</v>
      </c>
      <c r="Q44" s="38">
        <f>Q45</f>
        <v>0</v>
      </c>
      <c r="R44" s="39"/>
      <c r="S44" s="40"/>
      <c r="T44" s="38">
        <f>T45</f>
        <v>0</v>
      </c>
      <c r="U44" s="39"/>
      <c r="V44" s="40"/>
      <c r="W44" s="38">
        <f>W45</f>
        <v>0</v>
      </c>
      <c r="X44" s="39"/>
      <c r="Y44" s="40"/>
      <c r="Z44" s="38">
        <f>Z45</f>
        <v>0</v>
      </c>
      <c r="AA44" s="39"/>
      <c r="AB44" s="40"/>
    </row>
    <row r="45" spans="1:28">
      <c r="A45" s="30"/>
      <c r="B45" s="31" t="s">
        <v>65</v>
      </c>
      <c r="C45" s="25">
        <f t="shared" si="7"/>
        <v>403926.12</v>
      </c>
      <c r="D45" s="38">
        <f>(D13+D21+D27+D29)*12%</f>
        <v>403926.12</v>
      </c>
      <c r="E45" s="39"/>
      <c r="F45" s="40"/>
      <c r="G45" s="38">
        <f>(G13+G21+G27+G29)*12%</f>
        <v>0</v>
      </c>
      <c r="H45" s="39"/>
      <c r="I45" s="40"/>
      <c r="J45" s="38">
        <f>(J13+J21+J27+J29)*12%</f>
        <v>0</v>
      </c>
      <c r="K45" s="39"/>
      <c r="L45" s="40"/>
      <c r="M45" s="38">
        <f>(M13+M21+M27+M29)*12%</f>
        <v>0</v>
      </c>
      <c r="N45" s="39"/>
      <c r="O45" s="40"/>
      <c r="P45" s="25">
        <f t="shared" si="6"/>
        <v>0</v>
      </c>
      <c r="Q45" s="38">
        <f>(Q13+Q21+Q27+Q29)*12%</f>
        <v>0</v>
      </c>
      <c r="R45" s="39"/>
      <c r="S45" s="40"/>
      <c r="T45" s="38">
        <f>(T13+T21+T27+T29)*12%</f>
        <v>0</v>
      </c>
      <c r="U45" s="39"/>
      <c r="V45" s="40"/>
      <c r="W45" s="38">
        <f>(W13+W21+W27+W29)*12%</f>
        <v>0</v>
      </c>
      <c r="X45" s="39"/>
      <c r="Y45" s="40"/>
      <c r="Z45" s="38">
        <f>(Z13+Z21+Z27+Z29)*12%</f>
        <v>0</v>
      </c>
      <c r="AA45" s="39"/>
      <c r="AB45" s="40"/>
    </row>
    <row r="46" ht="22.5" spans="1:28">
      <c r="A46" s="23" t="s">
        <v>66</v>
      </c>
      <c r="B46" s="24" t="s">
        <v>9</v>
      </c>
      <c r="C46" s="25">
        <f t="shared" si="7"/>
        <v>0</v>
      </c>
      <c r="D46" s="32">
        <f>D47</f>
        <v>0</v>
      </c>
      <c r="E46" s="33"/>
      <c r="F46" s="34"/>
      <c r="G46" s="32">
        <f>G47</f>
        <v>0</v>
      </c>
      <c r="H46" s="33"/>
      <c r="I46" s="34"/>
      <c r="J46" s="32">
        <f>J47</f>
        <v>0</v>
      </c>
      <c r="K46" s="33"/>
      <c r="L46" s="34"/>
      <c r="M46" s="32">
        <f>M47</f>
        <v>0</v>
      </c>
      <c r="N46" s="33"/>
      <c r="O46" s="34"/>
      <c r="P46" s="25">
        <f t="shared" si="6"/>
        <v>0</v>
      </c>
      <c r="Q46" s="32">
        <f>Q47</f>
        <v>0</v>
      </c>
      <c r="R46" s="33"/>
      <c r="S46" s="34"/>
      <c r="T46" s="32">
        <f>T47</f>
        <v>0</v>
      </c>
      <c r="U46" s="33"/>
      <c r="V46" s="34"/>
      <c r="W46" s="32">
        <f>W47</f>
        <v>0</v>
      </c>
      <c r="X46" s="33"/>
      <c r="Y46" s="34"/>
      <c r="Z46" s="32">
        <f>Z47</f>
        <v>0</v>
      </c>
      <c r="AA46" s="33"/>
      <c r="AB46" s="34"/>
    </row>
    <row r="47" spans="1:28">
      <c r="A47" s="30"/>
      <c r="B47" s="31" t="s">
        <v>67</v>
      </c>
      <c r="C47" s="25">
        <f t="shared" si="7"/>
        <v>0</v>
      </c>
      <c r="D47" s="32"/>
      <c r="E47" s="33"/>
      <c r="F47" s="34"/>
      <c r="G47" s="32"/>
      <c r="H47" s="33"/>
      <c r="I47" s="34"/>
      <c r="J47" s="32"/>
      <c r="K47" s="33"/>
      <c r="L47" s="34"/>
      <c r="M47" s="32"/>
      <c r="N47" s="33"/>
      <c r="O47" s="53"/>
      <c r="P47" s="25">
        <f t="shared" si="6"/>
        <v>0</v>
      </c>
      <c r="Q47" s="32"/>
      <c r="R47" s="33"/>
      <c r="S47" s="34"/>
      <c r="T47" s="32"/>
      <c r="U47" s="33"/>
      <c r="V47" s="34"/>
      <c r="W47" s="32"/>
      <c r="X47" s="33"/>
      <c r="Y47" s="34"/>
      <c r="Z47" s="32"/>
      <c r="AA47" s="33"/>
      <c r="AB47" s="53"/>
    </row>
    <row r="48" ht="33.75" spans="1:28">
      <c r="A48" s="29" t="s">
        <v>68</v>
      </c>
      <c r="B48" s="24" t="s">
        <v>31</v>
      </c>
      <c r="C48" s="25">
        <f t="shared" si="7"/>
        <v>391920</v>
      </c>
      <c r="D48" s="22">
        <v>391920</v>
      </c>
      <c r="E48" s="22"/>
      <c r="F48" s="22"/>
      <c r="G48" s="22">
        <f>SUM(G49:I51)</f>
        <v>0</v>
      </c>
      <c r="H48" s="22"/>
      <c r="I48" s="22"/>
      <c r="J48" s="22">
        <f>SUM(J49:L51)</f>
        <v>0</v>
      </c>
      <c r="K48" s="22"/>
      <c r="L48" s="22"/>
      <c r="M48" s="22">
        <f>SUM(M49:O51)</f>
        <v>0</v>
      </c>
      <c r="N48" s="22"/>
      <c r="O48" s="50"/>
      <c r="P48" s="25">
        <f t="shared" si="6"/>
        <v>0</v>
      </c>
      <c r="Q48" s="22">
        <f>SUM(Q49:S51)</f>
        <v>0</v>
      </c>
      <c r="R48" s="22"/>
      <c r="S48" s="22"/>
      <c r="T48" s="22">
        <f>SUM(T49:V51)</f>
        <v>0</v>
      </c>
      <c r="U48" s="22"/>
      <c r="V48" s="22"/>
      <c r="W48" s="22">
        <f>SUM(W49:Y51)</f>
        <v>0</v>
      </c>
      <c r="X48" s="22"/>
      <c r="Y48" s="22"/>
      <c r="Z48" s="22">
        <f>SUM(Z49:AB51)</f>
        <v>0</v>
      </c>
      <c r="AA48" s="22"/>
      <c r="AB48" s="50"/>
    </row>
    <row r="49" spans="1:28">
      <c r="A49" s="30"/>
      <c r="B49" s="31" t="s">
        <v>69</v>
      </c>
      <c r="C49" s="25">
        <f t="shared" si="7"/>
        <v>0</v>
      </c>
      <c r="D49" s="35">
        <v>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52"/>
      <c r="P49" s="25">
        <f t="shared" si="6"/>
        <v>0</v>
      </c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52"/>
    </row>
    <row r="50" spans="1:28">
      <c r="A50" s="30"/>
      <c r="B50" s="31" t="s">
        <v>44</v>
      </c>
      <c r="C50" s="25">
        <f t="shared" si="7"/>
        <v>391920</v>
      </c>
      <c r="D50" s="35">
        <v>391920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52"/>
      <c r="P50" s="25">
        <f t="shared" si="6"/>
        <v>0</v>
      </c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52"/>
    </row>
    <row r="51" spans="1:28">
      <c r="A51" s="30"/>
      <c r="B51" s="31" t="s">
        <v>15</v>
      </c>
      <c r="C51" s="25">
        <f t="shared" si="7"/>
        <v>0</v>
      </c>
      <c r="D51" s="35">
        <v>0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52"/>
      <c r="P51" s="25">
        <f t="shared" si="6"/>
        <v>0</v>
      </c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52"/>
    </row>
    <row r="52" ht="33.75" spans="1:28">
      <c r="A52" s="23" t="s">
        <v>70</v>
      </c>
      <c r="B52" s="24" t="s">
        <v>29</v>
      </c>
      <c r="C52" s="25">
        <f t="shared" si="7"/>
        <v>20179</v>
      </c>
      <c r="D52" s="22">
        <f>D53++D66+D68+D70+D72</f>
        <v>20179</v>
      </c>
      <c r="E52" s="22"/>
      <c r="F52" s="22"/>
      <c r="G52" s="22">
        <f>G53++G66+G68+G70+G72</f>
        <v>0</v>
      </c>
      <c r="H52" s="22"/>
      <c r="I52" s="22"/>
      <c r="J52" s="22">
        <f>J53++J66+J68+J70+J72</f>
        <v>0</v>
      </c>
      <c r="K52" s="22"/>
      <c r="L52" s="22"/>
      <c r="M52" s="22">
        <f>M53++M66+M68+M70+M72</f>
        <v>0</v>
      </c>
      <c r="N52" s="22"/>
      <c r="O52" s="22"/>
      <c r="P52" s="25">
        <f t="shared" si="6"/>
        <v>0</v>
      </c>
      <c r="Q52" s="22">
        <f>Q53++Q66+Q68+Q70+Q72</f>
        <v>0</v>
      </c>
      <c r="R52" s="22"/>
      <c r="S52" s="22"/>
      <c r="T52" s="22">
        <f>T53++T66+T68+T70+T72</f>
        <v>0</v>
      </c>
      <c r="U52" s="22"/>
      <c r="V52" s="22"/>
      <c r="W52" s="22">
        <f>W53++W66+W68+W70+W72</f>
        <v>0</v>
      </c>
      <c r="X52" s="22"/>
      <c r="Y52" s="22"/>
      <c r="Z52" s="22">
        <f>Z53++Z66+Z68+Z70+Z72</f>
        <v>0</v>
      </c>
      <c r="AA52" s="22"/>
      <c r="AB52" s="22"/>
    </row>
    <row r="53" ht="22.5" spans="1:28">
      <c r="A53" s="29" t="s">
        <v>71</v>
      </c>
      <c r="B53" s="24" t="s">
        <v>31</v>
      </c>
      <c r="C53" s="25">
        <f t="shared" si="7"/>
        <v>0</v>
      </c>
      <c r="D53" s="22">
        <f>SUM(D54:F61)</f>
        <v>0</v>
      </c>
      <c r="E53" s="22"/>
      <c r="F53" s="22"/>
      <c r="G53" s="22">
        <f>SUM(G54:I61)</f>
        <v>0</v>
      </c>
      <c r="H53" s="22"/>
      <c r="I53" s="22"/>
      <c r="J53" s="22">
        <f>SUM(J54:L61)</f>
        <v>0</v>
      </c>
      <c r="K53" s="22"/>
      <c r="L53" s="22"/>
      <c r="M53" s="22">
        <f>SUM(M54:O61)</f>
        <v>0</v>
      </c>
      <c r="N53" s="22"/>
      <c r="O53" s="50"/>
      <c r="P53" s="25">
        <f t="shared" si="6"/>
        <v>0</v>
      </c>
      <c r="Q53" s="22">
        <f>SUM(Q54:S61)</f>
        <v>0</v>
      </c>
      <c r="R53" s="22"/>
      <c r="S53" s="22"/>
      <c r="T53" s="22">
        <f>SUM(T54:V61)</f>
        <v>0</v>
      </c>
      <c r="U53" s="22"/>
      <c r="V53" s="22"/>
      <c r="W53" s="22">
        <f>SUM(W54:Y61)</f>
        <v>0</v>
      </c>
      <c r="X53" s="22"/>
      <c r="Y53" s="22"/>
      <c r="Z53" s="22">
        <f>SUM(Z54:AB61)</f>
        <v>0</v>
      </c>
      <c r="AA53" s="22"/>
      <c r="AB53" s="50"/>
    </row>
    <row r="54" spans="1:28">
      <c r="A54" s="36"/>
      <c r="B54" s="37" t="s">
        <v>72</v>
      </c>
      <c r="C54" s="25">
        <f t="shared" si="7"/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52"/>
      <c r="P54" s="25">
        <f t="shared" si="6"/>
        <v>0</v>
      </c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52"/>
    </row>
    <row r="55" spans="1:28">
      <c r="A55" s="30"/>
      <c r="B55" s="31" t="s">
        <v>73</v>
      </c>
      <c r="C55" s="25">
        <f t="shared" si="7"/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52"/>
      <c r="P55" s="25">
        <f t="shared" si="6"/>
        <v>0</v>
      </c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52"/>
    </row>
    <row r="56" spans="1:28">
      <c r="A56" s="30"/>
      <c r="B56" s="31" t="s">
        <v>74</v>
      </c>
      <c r="C56" s="25">
        <f t="shared" si="7"/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52"/>
      <c r="P56" s="25">
        <f t="shared" si="6"/>
        <v>0</v>
      </c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52"/>
    </row>
    <row r="57" spans="1:28">
      <c r="A57" s="36"/>
      <c r="B57" s="37" t="s">
        <v>75</v>
      </c>
      <c r="C57" s="25">
        <f t="shared" si="7"/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52"/>
      <c r="P57" s="25">
        <f t="shared" si="6"/>
        <v>0</v>
      </c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52"/>
    </row>
    <row r="58" spans="1:28">
      <c r="A58" s="30"/>
      <c r="B58" s="31" t="s">
        <v>76</v>
      </c>
      <c r="C58" s="25">
        <f t="shared" si="7"/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52"/>
      <c r="P58" s="25">
        <f t="shared" si="6"/>
        <v>0</v>
      </c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52"/>
    </row>
    <row r="59" spans="1:28">
      <c r="A59" s="36"/>
      <c r="B59" s="37" t="s">
        <v>77</v>
      </c>
      <c r="C59" s="25">
        <f t="shared" si="7"/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52"/>
      <c r="P59" s="25">
        <f t="shared" si="6"/>
        <v>0</v>
      </c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52"/>
    </row>
    <row r="60" spans="1:28">
      <c r="A60" s="30"/>
      <c r="B60" s="31" t="s">
        <v>78</v>
      </c>
      <c r="C60" s="25">
        <f t="shared" si="7"/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52"/>
      <c r="P60" s="25">
        <f t="shared" si="6"/>
        <v>0</v>
      </c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52"/>
    </row>
    <row r="61" spans="1:28">
      <c r="A61" s="30"/>
      <c r="B61" s="37" t="s">
        <v>79</v>
      </c>
      <c r="C61" s="25">
        <f t="shared" si="7"/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52"/>
      <c r="P61" s="25">
        <f t="shared" si="6"/>
        <v>0</v>
      </c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52"/>
    </row>
    <row r="62" ht="22.5" spans="1:28">
      <c r="A62" s="29" t="s">
        <v>80</v>
      </c>
      <c r="B62" s="24" t="s">
        <v>31</v>
      </c>
      <c r="C62" s="25">
        <f t="shared" si="7"/>
        <v>1102790.76</v>
      </c>
      <c r="D62" s="26">
        <f>SUM(D63:F65)</f>
        <v>1102790.76</v>
      </c>
      <c r="E62" s="27"/>
      <c r="F62" s="28"/>
      <c r="G62" s="42">
        <f>SUM(G63:I65)</f>
        <v>0</v>
      </c>
      <c r="H62" s="42"/>
      <c r="I62" s="42"/>
      <c r="J62" s="42">
        <f>SUM(J63:L65)</f>
        <v>0</v>
      </c>
      <c r="K62" s="42"/>
      <c r="L62" s="42"/>
      <c r="M62" s="42">
        <f>SUM(M63:O65)</f>
        <v>0</v>
      </c>
      <c r="N62" s="42"/>
      <c r="O62" s="55"/>
      <c r="P62" s="25">
        <f t="shared" si="6"/>
        <v>0</v>
      </c>
      <c r="Q62" s="42">
        <f>SUM(Q63:S65)</f>
        <v>0</v>
      </c>
      <c r="R62" s="42"/>
      <c r="S62" s="42"/>
      <c r="T62" s="42">
        <f>SUM(T63:V65)</f>
        <v>0</v>
      </c>
      <c r="U62" s="42"/>
      <c r="V62" s="42"/>
      <c r="W62" s="42">
        <f>SUM(W63:Y65)</f>
        <v>0</v>
      </c>
      <c r="X62" s="42"/>
      <c r="Y62" s="42"/>
      <c r="Z62" s="42">
        <f>SUM(Z63:AB65)</f>
        <v>0</v>
      </c>
      <c r="AA62" s="42"/>
      <c r="AB62" s="55"/>
    </row>
    <row r="63" spans="1:28">
      <c r="A63" s="36"/>
      <c r="B63" s="37" t="s">
        <v>81</v>
      </c>
      <c r="C63" s="25">
        <f t="shared" si="7"/>
        <v>1102790.76</v>
      </c>
      <c r="D63" s="32">
        <v>1102790.76</v>
      </c>
      <c r="E63" s="33"/>
      <c r="F63" s="34"/>
      <c r="G63" s="43"/>
      <c r="H63" s="43"/>
      <c r="I63" s="43"/>
      <c r="J63" s="43"/>
      <c r="K63" s="43"/>
      <c r="L63" s="43"/>
      <c r="M63" s="43"/>
      <c r="N63" s="43"/>
      <c r="O63" s="56"/>
      <c r="P63" s="25">
        <f t="shared" si="6"/>
        <v>0</v>
      </c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56"/>
    </row>
    <row r="64" spans="1:28">
      <c r="A64" s="30"/>
      <c r="B64" s="31" t="s">
        <v>82</v>
      </c>
      <c r="C64" s="25">
        <f t="shared" si="7"/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56"/>
      <c r="P64" s="25">
        <f t="shared" si="6"/>
        <v>0</v>
      </c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56"/>
    </row>
    <row r="65" spans="1:28">
      <c r="A65" s="36"/>
      <c r="B65" s="31" t="s">
        <v>83</v>
      </c>
      <c r="C65" s="25">
        <f t="shared" si="7"/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56"/>
      <c r="P65" s="25">
        <f t="shared" si="6"/>
        <v>0</v>
      </c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56"/>
    </row>
    <row r="66" ht="33.75" spans="1:28">
      <c r="A66" s="23" t="s">
        <v>84</v>
      </c>
      <c r="B66" s="24" t="s">
        <v>31</v>
      </c>
      <c r="C66" s="25">
        <f t="shared" si="7"/>
        <v>0</v>
      </c>
      <c r="D66" s="22">
        <f>SUM(D67)</f>
        <v>0</v>
      </c>
      <c r="E66" s="22"/>
      <c r="F66" s="22"/>
      <c r="G66" s="22">
        <f>SUM(G67)</f>
        <v>0</v>
      </c>
      <c r="H66" s="22"/>
      <c r="I66" s="22"/>
      <c r="J66" s="22">
        <f>SUM(J67)</f>
        <v>0</v>
      </c>
      <c r="K66" s="22"/>
      <c r="L66" s="22"/>
      <c r="M66" s="22">
        <f>SUM(M67)</f>
        <v>0</v>
      </c>
      <c r="N66" s="22"/>
      <c r="O66" s="50"/>
      <c r="P66" s="25">
        <f t="shared" si="6"/>
        <v>0</v>
      </c>
      <c r="Q66" s="22">
        <f>SUM(Q67)</f>
        <v>0</v>
      </c>
      <c r="R66" s="22"/>
      <c r="S66" s="22"/>
      <c r="T66" s="22">
        <f>SUM(T67)</f>
        <v>0</v>
      </c>
      <c r="U66" s="22"/>
      <c r="V66" s="22"/>
      <c r="W66" s="22">
        <f>SUM(W67)</f>
        <v>0</v>
      </c>
      <c r="X66" s="22"/>
      <c r="Y66" s="22"/>
      <c r="Z66" s="22">
        <f>SUM(Z67)</f>
        <v>0</v>
      </c>
      <c r="AA66" s="22"/>
      <c r="AB66" s="50"/>
    </row>
    <row r="67" spans="1:28">
      <c r="A67" s="30"/>
      <c r="B67" s="31" t="s">
        <v>85</v>
      </c>
      <c r="C67" s="25">
        <f t="shared" si="7"/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52"/>
      <c r="P67" s="25">
        <f t="shared" si="6"/>
        <v>0</v>
      </c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52"/>
    </row>
    <row r="68" ht="22.5" spans="1:28">
      <c r="A68" s="29" t="s">
        <v>86</v>
      </c>
      <c r="B68" s="24" t="s">
        <v>31</v>
      </c>
      <c r="C68" s="25">
        <f t="shared" si="7"/>
        <v>15816</v>
      </c>
      <c r="D68" s="22">
        <f>SUM(D69)</f>
        <v>15816</v>
      </c>
      <c r="E68" s="22"/>
      <c r="F68" s="22"/>
      <c r="G68" s="22">
        <f>SUM(G69)</f>
        <v>0</v>
      </c>
      <c r="H68" s="22"/>
      <c r="I68" s="22"/>
      <c r="J68" s="22">
        <f>SUM(J69)</f>
        <v>0</v>
      </c>
      <c r="K68" s="22"/>
      <c r="L68" s="22"/>
      <c r="M68" s="22">
        <f>SUM(M69)</f>
        <v>0</v>
      </c>
      <c r="N68" s="22"/>
      <c r="O68" s="50"/>
      <c r="P68" s="25">
        <f t="shared" si="6"/>
        <v>0</v>
      </c>
      <c r="Q68" s="22">
        <f>SUM(Q69)</f>
        <v>0</v>
      </c>
      <c r="R68" s="22"/>
      <c r="S68" s="22"/>
      <c r="T68" s="22">
        <f>SUM(T69)</f>
        <v>0</v>
      </c>
      <c r="U68" s="22"/>
      <c r="V68" s="22"/>
      <c r="W68" s="22">
        <f>SUM(W69)</f>
        <v>0</v>
      </c>
      <c r="X68" s="22"/>
      <c r="Y68" s="22"/>
      <c r="Z68" s="22">
        <f>SUM(Z69)</f>
        <v>0</v>
      </c>
      <c r="AA68" s="22"/>
      <c r="AB68" s="50"/>
    </row>
    <row r="69" spans="1:28">
      <c r="A69" s="36"/>
      <c r="B69" s="37" t="s">
        <v>87</v>
      </c>
      <c r="C69" s="25">
        <f t="shared" si="7"/>
        <v>15816</v>
      </c>
      <c r="D69" s="35">
        <v>15816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52"/>
      <c r="P69" s="25">
        <f t="shared" si="6"/>
        <v>0</v>
      </c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52"/>
    </row>
    <row r="70" ht="22.5" spans="1:28">
      <c r="A70" s="23" t="s">
        <v>88</v>
      </c>
      <c r="B70" s="24" t="s">
        <v>31</v>
      </c>
      <c r="C70" s="25">
        <f t="shared" si="7"/>
        <v>0</v>
      </c>
      <c r="D70" s="22">
        <f>SUM(D71:F71)</f>
        <v>0</v>
      </c>
      <c r="E70" s="22"/>
      <c r="F70" s="22"/>
      <c r="G70" s="22">
        <f>SUM(G71:I71)</f>
        <v>0</v>
      </c>
      <c r="H70" s="22"/>
      <c r="I70" s="22"/>
      <c r="J70" s="22">
        <f>SUM(J71:L71)</f>
        <v>0</v>
      </c>
      <c r="K70" s="22"/>
      <c r="L70" s="22"/>
      <c r="M70" s="22">
        <f>SUM(M71:O71)</f>
        <v>0</v>
      </c>
      <c r="N70" s="22"/>
      <c r="O70" s="50"/>
      <c r="P70" s="25">
        <f t="shared" si="6"/>
        <v>0</v>
      </c>
      <c r="Q70" s="22">
        <f>SUM(Q71:S71)</f>
        <v>0</v>
      </c>
      <c r="R70" s="22"/>
      <c r="S70" s="22"/>
      <c r="T70" s="22">
        <f>SUM(T71:V71)</f>
        <v>0</v>
      </c>
      <c r="U70" s="22"/>
      <c r="V70" s="22"/>
      <c r="W70" s="22">
        <f>SUM(W71:Y71)</f>
        <v>0</v>
      </c>
      <c r="X70" s="22"/>
      <c r="Y70" s="22"/>
      <c r="Z70" s="22">
        <f>SUM(Z71:AB71)</f>
        <v>0</v>
      </c>
      <c r="AA70" s="22"/>
      <c r="AB70" s="50"/>
    </row>
    <row r="71" spans="1:28">
      <c r="A71" s="30"/>
      <c r="B71" s="31" t="s">
        <v>89</v>
      </c>
      <c r="C71" s="25">
        <f t="shared" si="7"/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52"/>
      <c r="P71" s="25">
        <f t="shared" si="6"/>
        <v>0</v>
      </c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52"/>
    </row>
    <row r="72" ht="45" spans="1:28">
      <c r="A72" s="29" t="s">
        <v>90</v>
      </c>
      <c r="B72" s="24" t="s">
        <v>9</v>
      </c>
      <c r="C72" s="25">
        <f t="shared" si="7"/>
        <v>4363</v>
      </c>
      <c r="D72" s="22">
        <f>SUM(D73:F74)</f>
        <v>4363</v>
      </c>
      <c r="E72" s="22"/>
      <c r="F72" s="22"/>
      <c r="G72" s="22">
        <f>SUM(G73:I74)</f>
        <v>0</v>
      </c>
      <c r="H72" s="22"/>
      <c r="I72" s="22"/>
      <c r="J72" s="22">
        <f>SUM(J73:L74)</f>
        <v>0</v>
      </c>
      <c r="K72" s="22"/>
      <c r="L72" s="22"/>
      <c r="M72" s="22">
        <f>SUM(M73:O74)</f>
        <v>0</v>
      </c>
      <c r="N72" s="22"/>
      <c r="O72" s="50"/>
      <c r="P72" s="25">
        <f t="shared" si="6"/>
        <v>0</v>
      </c>
      <c r="Q72" s="22">
        <f>SUM(Q73:S74)</f>
        <v>0</v>
      </c>
      <c r="R72" s="22"/>
      <c r="S72" s="22"/>
      <c r="T72" s="22">
        <f>SUM(T73:V74)</f>
        <v>0</v>
      </c>
      <c r="U72" s="22"/>
      <c r="V72" s="22"/>
      <c r="W72" s="22">
        <f>SUM(W73:Y74)</f>
        <v>0</v>
      </c>
      <c r="X72" s="22"/>
      <c r="Y72" s="22"/>
      <c r="Z72" s="22">
        <f>SUM(Z73:AB74)</f>
        <v>0</v>
      </c>
      <c r="AA72" s="22"/>
      <c r="AB72" s="50"/>
    </row>
    <row r="73" spans="1:28">
      <c r="A73" s="30"/>
      <c r="B73" s="31" t="s">
        <v>91</v>
      </c>
      <c r="C73" s="25">
        <f t="shared" si="7"/>
        <v>1440</v>
      </c>
      <c r="D73" s="35">
        <v>1440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52"/>
      <c r="P73" s="25">
        <f t="shared" si="6"/>
        <v>0</v>
      </c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52"/>
    </row>
    <row r="74" spans="1:28">
      <c r="A74" s="30"/>
      <c r="B74" s="31" t="s">
        <v>92</v>
      </c>
      <c r="C74" s="25">
        <f t="shared" si="7"/>
        <v>2923</v>
      </c>
      <c r="D74" s="35">
        <v>2923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52"/>
      <c r="P74" s="25">
        <f t="shared" si="6"/>
        <v>0</v>
      </c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52"/>
    </row>
    <row r="75" ht="22.5" spans="1:28">
      <c r="A75" s="23" t="s">
        <v>93</v>
      </c>
      <c r="B75" s="24" t="s">
        <v>29</v>
      </c>
      <c r="C75" s="25">
        <f t="shared" si="7"/>
        <v>755400</v>
      </c>
      <c r="D75" s="22">
        <f>D76+D91+D93+D97</f>
        <v>755400</v>
      </c>
      <c r="E75" s="22"/>
      <c r="F75" s="22"/>
      <c r="G75" s="22">
        <f>G76+G91+G93+G97</f>
        <v>0</v>
      </c>
      <c r="H75" s="22"/>
      <c r="I75" s="22"/>
      <c r="J75" s="22">
        <f>J76+J91+J93+J97</f>
        <v>0</v>
      </c>
      <c r="K75" s="22"/>
      <c r="L75" s="22"/>
      <c r="M75" s="22">
        <f>M76+M91+M93+M97</f>
        <v>0</v>
      </c>
      <c r="N75" s="22"/>
      <c r="O75" s="22"/>
      <c r="P75" s="25">
        <f t="shared" si="6"/>
        <v>0</v>
      </c>
      <c r="Q75" s="22">
        <f>Q76+Q91+Q93+Q97</f>
        <v>0</v>
      </c>
      <c r="R75" s="22"/>
      <c r="S75" s="22"/>
      <c r="T75" s="22">
        <f>T76+T91+T93+T97</f>
        <v>0</v>
      </c>
      <c r="U75" s="22"/>
      <c r="V75" s="22"/>
      <c r="W75" s="22">
        <f>W76+W91+W93+W97</f>
        <v>0</v>
      </c>
      <c r="X75" s="22"/>
      <c r="Y75" s="22"/>
      <c r="Z75" s="22">
        <f>Z76+Z91+Z93+Z97</f>
        <v>0</v>
      </c>
      <c r="AA75" s="22"/>
      <c r="AB75" s="22"/>
    </row>
    <row r="76" ht="33.75" spans="1:28">
      <c r="A76" s="23" t="s">
        <v>94</v>
      </c>
      <c r="B76" s="24" t="s">
        <v>31</v>
      </c>
      <c r="C76" s="25">
        <f t="shared" si="7"/>
        <v>487000</v>
      </c>
      <c r="D76" s="22">
        <f>SUM(D77:F90)</f>
        <v>487000</v>
      </c>
      <c r="E76" s="22"/>
      <c r="F76" s="22"/>
      <c r="G76" s="22">
        <f>SUM(G77:I90)</f>
        <v>0</v>
      </c>
      <c r="H76" s="22"/>
      <c r="I76" s="22"/>
      <c r="J76" s="22">
        <f>SUM(J77:L90)</f>
        <v>0</v>
      </c>
      <c r="K76" s="22"/>
      <c r="L76" s="22"/>
      <c r="M76" s="22">
        <f>SUM(M77:O90)</f>
        <v>0</v>
      </c>
      <c r="N76" s="22"/>
      <c r="O76" s="50"/>
      <c r="P76" s="25">
        <f t="shared" ref="P76:P106" si="16">SUM(Q76:AB76)</f>
        <v>0</v>
      </c>
      <c r="Q76" s="22">
        <f>SUM(Q77:S90)</f>
        <v>0</v>
      </c>
      <c r="R76" s="22"/>
      <c r="S76" s="22"/>
      <c r="T76" s="22">
        <f>SUM(T77:V90)</f>
        <v>0</v>
      </c>
      <c r="U76" s="22"/>
      <c r="V76" s="22"/>
      <c r="W76" s="22">
        <f>SUM(W77:Y90)</f>
        <v>0</v>
      </c>
      <c r="X76" s="22"/>
      <c r="Y76" s="22"/>
      <c r="Z76" s="22">
        <f>SUM(Z77:AB90)</f>
        <v>0</v>
      </c>
      <c r="AA76" s="22"/>
      <c r="AB76" s="50"/>
    </row>
    <row r="77" spans="1:28">
      <c r="A77" s="36"/>
      <c r="B77" s="37" t="s">
        <v>95</v>
      </c>
      <c r="C77" s="25">
        <f t="shared" si="7"/>
        <v>72000</v>
      </c>
      <c r="D77" s="35">
        <v>72000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52"/>
      <c r="P77" s="25">
        <f t="shared" si="16"/>
        <v>0</v>
      </c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52"/>
    </row>
    <row r="78" spans="1:28">
      <c r="A78" s="36"/>
      <c r="B78" s="37" t="s">
        <v>96</v>
      </c>
      <c r="C78" s="25">
        <f t="shared" si="7"/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52"/>
      <c r="P78" s="25">
        <f t="shared" si="16"/>
        <v>0</v>
      </c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52"/>
    </row>
    <row r="79" spans="1:28">
      <c r="A79" s="36"/>
      <c r="B79" s="37" t="s">
        <v>97</v>
      </c>
      <c r="C79" s="25">
        <f t="shared" si="7"/>
        <v>20000</v>
      </c>
      <c r="D79" s="35">
        <v>20000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52"/>
      <c r="P79" s="25">
        <f t="shared" si="16"/>
        <v>0</v>
      </c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52"/>
    </row>
    <row r="80" spans="1:28">
      <c r="A80" s="36"/>
      <c r="B80" s="37" t="s">
        <v>98</v>
      </c>
      <c r="C80" s="25">
        <f t="shared" si="7"/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52"/>
      <c r="P80" s="25">
        <f t="shared" si="16"/>
        <v>0</v>
      </c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52"/>
    </row>
    <row r="81" spans="1:28">
      <c r="A81" s="36"/>
      <c r="B81" s="37" t="s">
        <v>99</v>
      </c>
      <c r="C81" s="25">
        <f t="shared" si="7"/>
        <v>10000</v>
      </c>
      <c r="D81" s="35">
        <v>10000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52"/>
      <c r="P81" s="25">
        <f t="shared" si="16"/>
        <v>0</v>
      </c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52"/>
    </row>
    <row r="82" spans="1:28">
      <c r="A82" s="36"/>
      <c r="B82" s="37" t="s">
        <v>100</v>
      </c>
      <c r="C82" s="25">
        <f t="shared" si="7"/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52"/>
      <c r="P82" s="25">
        <f t="shared" si="16"/>
        <v>0</v>
      </c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52"/>
    </row>
    <row r="83" spans="1:28">
      <c r="A83" s="36"/>
      <c r="B83" s="37" t="s">
        <v>101</v>
      </c>
      <c r="C83" s="25">
        <f t="shared" si="7"/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52"/>
      <c r="P83" s="25">
        <f t="shared" si="16"/>
        <v>0</v>
      </c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52"/>
    </row>
    <row r="84" spans="1:28">
      <c r="A84" s="36"/>
      <c r="B84" s="37" t="s">
        <v>102</v>
      </c>
      <c r="C84" s="25">
        <f t="shared" si="7"/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52"/>
      <c r="P84" s="25">
        <f t="shared" si="16"/>
        <v>0</v>
      </c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52"/>
    </row>
    <row r="85" spans="1:28">
      <c r="A85" s="36"/>
      <c r="B85" s="37" t="s">
        <v>103</v>
      </c>
      <c r="C85" s="25">
        <f t="shared" si="7"/>
        <v>330000</v>
      </c>
      <c r="D85" s="35">
        <v>330000</v>
      </c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52"/>
      <c r="P85" s="25">
        <f t="shared" si="16"/>
        <v>0</v>
      </c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52"/>
    </row>
    <row r="86" spans="1:28">
      <c r="A86" s="36"/>
      <c r="B86" s="37" t="s">
        <v>104</v>
      </c>
      <c r="C86" s="25">
        <f t="shared" si="7"/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52"/>
      <c r="P86" s="25">
        <f t="shared" si="16"/>
        <v>0</v>
      </c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52"/>
    </row>
    <row r="87" spans="1:28">
      <c r="A87" s="30"/>
      <c r="B87" s="31" t="s">
        <v>105</v>
      </c>
      <c r="C87" s="25">
        <f t="shared" si="7"/>
        <v>55000</v>
      </c>
      <c r="D87" s="35">
        <v>55000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52"/>
      <c r="P87" s="25">
        <f t="shared" si="16"/>
        <v>0</v>
      </c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52"/>
    </row>
    <row r="88" spans="1:28">
      <c r="A88" s="30"/>
      <c r="B88" s="31" t="s">
        <v>106</v>
      </c>
      <c r="C88" s="25">
        <f t="shared" si="7"/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52"/>
      <c r="P88" s="25">
        <f t="shared" si="16"/>
        <v>0</v>
      </c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52"/>
    </row>
    <row r="89" spans="1:28">
      <c r="A89" s="30"/>
      <c r="B89" s="31" t="s">
        <v>107</v>
      </c>
      <c r="C89" s="25">
        <f t="shared" si="7"/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52"/>
      <c r="P89" s="25">
        <f t="shared" si="16"/>
        <v>0</v>
      </c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52"/>
    </row>
    <row r="90" spans="1:28">
      <c r="A90" s="30"/>
      <c r="B90" s="31" t="s">
        <v>108</v>
      </c>
      <c r="C90" s="25">
        <f t="shared" si="7"/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52"/>
      <c r="P90" s="25">
        <f t="shared" si="16"/>
        <v>0</v>
      </c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52"/>
    </row>
    <row r="91" ht="22.5" spans="1:28">
      <c r="A91" s="23" t="s">
        <v>109</v>
      </c>
      <c r="B91" s="24" t="s">
        <v>31</v>
      </c>
      <c r="C91" s="25">
        <f t="shared" si="7"/>
        <v>0</v>
      </c>
      <c r="D91" s="22">
        <f>SUM(D92)</f>
        <v>0</v>
      </c>
      <c r="E91" s="22"/>
      <c r="F91" s="22"/>
      <c r="G91" s="22">
        <f>SUM(G92)</f>
        <v>0</v>
      </c>
      <c r="H91" s="22"/>
      <c r="I91" s="22"/>
      <c r="J91" s="22">
        <f>SUM(J92)</f>
        <v>0</v>
      </c>
      <c r="K91" s="22"/>
      <c r="L91" s="22"/>
      <c r="M91" s="22">
        <f>SUM(M92)</f>
        <v>0</v>
      </c>
      <c r="N91" s="22"/>
      <c r="O91" s="50"/>
      <c r="P91" s="25">
        <f t="shared" si="16"/>
        <v>0</v>
      </c>
      <c r="Q91" s="22">
        <f>SUM(Q92)</f>
        <v>0</v>
      </c>
      <c r="R91" s="22"/>
      <c r="S91" s="22"/>
      <c r="T91" s="22">
        <f>SUM(T92)</f>
        <v>0</v>
      </c>
      <c r="U91" s="22"/>
      <c r="V91" s="22"/>
      <c r="W91" s="22">
        <f>SUM(W92)</f>
        <v>0</v>
      </c>
      <c r="X91" s="22"/>
      <c r="Y91" s="22"/>
      <c r="Z91" s="22">
        <f>SUM(Z92)</f>
        <v>0</v>
      </c>
      <c r="AA91" s="22"/>
      <c r="AB91" s="50"/>
    </row>
    <row r="92" spans="1:28">
      <c r="A92" s="36"/>
      <c r="B92" s="37" t="s">
        <v>110</v>
      </c>
      <c r="C92" s="25">
        <f t="shared" si="7"/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52"/>
      <c r="P92" s="25">
        <f t="shared" si="16"/>
        <v>0</v>
      </c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52"/>
    </row>
    <row r="93" ht="33.75" spans="1:28">
      <c r="A93" s="29" t="s">
        <v>111</v>
      </c>
      <c r="B93" s="24" t="s">
        <v>31</v>
      </c>
      <c r="C93" s="25">
        <f t="shared" ref="C93:C106" si="17">SUM(D93:O93)</f>
        <v>268400</v>
      </c>
      <c r="D93" s="22">
        <f>SUM(D94:F96)</f>
        <v>268400</v>
      </c>
      <c r="E93" s="22"/>
      <c r="F93" s="22"/>
      <c r="G93" s="22">
        <f>SUM(G94:I96)</f>
        <v>0</v>
      </c>
      <c r="H93" s="22"/>
      <c r="I93" s="22"/>
      <c r="J93" s="22">
        <f>SUM(J94:L96)</f>
        <v>0</v>
      </c>
      <c r="K93" s="22"/>
      <c r="L93" s="22"/>
      <c r="M93" s="22">
        <f>SUM(M94:O96)</f>
        <v>0</v>
      </c>
      <c r="N93" s="22"/>
      <c r="O93" s="50"/>
      <c r="P93" s="25">
        <f t="shared" si="16"/>
        <v>0</v>
      </c>
      <c r="Q93" s="22">
        <f>SUM(Q94:S96)</f>
        <v>0</v>
      </c>
      <c r="R93" s="22"/>
      <c r="S93" s="22"/>
      <c r="T93" s="22">
        <f>SUM(T94:V96)</f>
        <v>0</v>
      </c>
      <c r="U93" s="22"/>
      <c r="V93" s="22"/>
      <c r="W93" s="22">
        <f>SUM(W94:Y96)</f>
        <v>0</v>
      </c>
      <c r="X93" s="22"/>
      <c r="Y93" s="22"/>
      <c r="Z93" s="22">
        <f>SUM(Z94:AB96)</f>
        <v>0</v>
      </c>
      <c r="AA93" s="22"/>
      <c r="AB93" s="50"/>
    </row>
    <row r="94" spans="1:28">
      <c r="A94" s="30"/>
      <c r="B94" s="31" t="s">
        <v>112</v>
      </c>
      <c r="C94" s="25">
        <f t="shared" si="17"/>
        <v>218400</v>
      </c>
      <c r="D94" s="35">
        <v>218400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52"/>
      <c r="P94" s="25">
        <f t="shared" si="16"/>
        <v>0</v>
      </c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52"/>
    </row>
    <row r="95" spans="1:28">
      <c r="A95" s="30"/>
      <c r="B95" s="31" t="s">
        <v>113</v>
      </c>
      <c r="C95" s="25">
        <f t="shared" si="17"/>
        <v>50000</v>
      </c>
      <c r="D95" s="35">
        <v>50000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52"/>
      <c r="P95" s="25">
        <f t="shared" si="16"/>
        <v>0</v>
      </c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52"/>
    </row>
    <row r="96" spans="1:28">
      <c r="A96" s="30"/>
      <c r="B96" s="31" t="s">
        <v>114</v>
      </c>
      <c r="C96" s="25">
        <f t="shared" si="17"/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52"/>
      <c r="P96" s="25">
        <f t="shared" si="16"/>
        <v>0</v>
      </c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52"/>
    </row>
    <row r="97" ht="22.5" spans="1:28">
      <c r="A97" s="29" t="s">
        <v>115</v>
      </c>
      <c r="B97" s="24" t="s">
        <v>31</v>
      </c>
      <c r="C97" s="25">
        <f t="shared" si="17"/>
        <v>0</v>
      </c>
      <c r="D97" s="22">
        <f>SUM(D98:F105)</f>
        <v>0</v>
      </c>
      <c r="E97" s="22"/>
      <c r="F97" s="22"/>
      <c r="G97" s="22">
        <f>SUM(G98:I105)</f>
        <v>0</v>
      </c>
      <c r="H97" s="22"/>
      <c r="I97" s="22"/>
      <c r="J97" s="22">
        <f>SUM(J98:L105)</f>
        <v>0</v>
      </c>
      <c r="K97" s="22"/>
      <c r="L97" s="22"/>
      <c r="M97" s="22">
        <f>SUM(M98:O105)</f>
        <v>0</v>
      </c>
      <c r="N97" s="22"/>
      <c r="O97" s="22"/>
      <c r="P97" s="25">
        <f t="shared" si="16"/>
        <v>0</v>
      </c>
      <c r="Q97" s="22">
        <f>SUM(Q98:S105)</f>
        <v>0</v>
      </c>
      <c r="R97" s="22"/>
      <c r="S97" s="22"/>
      <c r="T97" s="22">
        <f>SUM(T98:V105)</f>
        <v>0</v>
      </c>
      <c r="U97" s="22"/>
      <c r="V97" s="22"/>
      <c r="W97" s="22">
        <f>SUM(W98:Y105)</f>
        <v>0</v>
      </c>
      <c r="X97" s="22"/>
      <c r="Y97" s="22"/>
      <c r="Z97" s="22">
        <f>SUM(Z98:AB105)</f>
        <v>0</v>
      </c>
      <c r="AA97" s="22"/>
      <c r="AB97" s="22"/>
    </row>
    <row r="98" spans="1:28">
      <c r="A98" s="59"/>
      <c r="B98" s="60" t="s">
        <v>116</v>
      </c>
      <c r="C98" s="25">
        <f t="shared" si="17"/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52"/>
      <c r="P98" s="25">
        <f t="shared" si="16"/>
        <v>0</v>
      </c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52"/>
    </row>
    <row r="99" spans="1:28">
      <c r="A99" s="59"/>
      <c r="B99" s="60" t="s">
        <v>116</v>
      </c>
      <c r="C99" s="25">
        <f t="shared" si="17"/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52"/>
      <c r="P99" s="25">
        <f t="shared" si="16"/>
        <v>0</v>
      </c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52"/>
    </row>
    <row r="100" spans="1:28">
      <c r="A100" s="59"/>
      <c r="B100" s="60" t="s">
        <v>116</v>
      </c>
      <c r="C100" s="25">
        <f t="shared" si="17"/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52"/>
      <c r="P100" s="25">
        <f t="shared" si="16"/>
        <v>0</v>
      </c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52"/>
    </row>
    <row r="101" spans="1:28">
      <c r="A101" s="59"/>
      <c r="B101" s="60" t="s">
        <v>116</v>
      </c>
      <c r="C101" s="25">
        <f t="shared" si="17"/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52"/>
      <c r="P101" s="25">
        <f t="shared" si="16"/>
        <v>0</v>
      </c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52"/>
    </row>
    <row r="102" spans="1:28">
      <c r="A102" s="59"/>
      <c r="B102" s="60" t="s">
        <v>116</v>
      </c>
      <c r="C102" s="25">
        <f t="shared" si="17"/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52"/>
      <c r="P102" s="25">
        <f t="shared" si="16"/>
        <v>0</v>
      </c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52"/>
    </row>
    <row r="103" spans="1:28">
      <c r="A103" s="61"/>
      <c r="B103" s="62"/>
      <c r="C103" s="25">
        <f t="shared" si="17"/>
        <v>0</v>
      </c>
      <c r="D103" s="32"/>
      <c r="E103" s="33"/>
      <c r="F103" s="34"/>
      <c r="G103" s="32"/>
      <c r="H103" s="33"/>
      <c r="I103" s="34"/>
      <c r="J103" s="32"/>
      <c r="K103" s="33"/>
      <c r="L103" s="34"/>
      <c r="M103" s="32"/>
      <c r="N103" s="33"/>
      <c r="O103" s="53"/>
      <c r="P103" s="25">
        <f t="shared" si="16"/>
        <v>0</v>
      </c>
      <c r="Q103" s="32"/>
      <c r="R103" s="33"/>
      <c r="S103" s="34"/>
      <c r="T103" s="32"/>
      <c r="U103" s="33"/>
      <c r="V103" s="34"/>
      <c r="W103" s="32"/>
      <c r="X103" s="33"/>
      <c r="Y103" s="34"/>
      <c r="Z103" s="32"/>
      <c r="AA103" s="33"/>
      <c r="AB103" s="53"/>
    </row>
    <row r="104" spans="1:28">
      <c r="A104" s="63"/>
      <c r="B104" s="62"/>
      <c r="C104" s="25">
        <f t="shared" si="17"/>
        <v>0</v>
      </c>
      <c r="D104" s="32"/>
      <c r="E104" s="33"/>
      <c r="F104" s="34"/>
      <c r="G104" s="32"/>
      <c r="H104" s="33"/>
      <c r="I104" s="34"/>
      <c r="J104" s="32"/>
      <c r="K104" s="33"/>
      <c r="L104" s="34"/>
      <c r="M104" s="32"/>
      <c r="N104" s="33"/>
      <c r="O104" s="53"/>
      <c r="P104" s="25">
        <f t="shared" si="16"/>
        <v>0</v>
      </c>
      <c r="Q104" s="32"/>
      <c r="R104" s="33"/>
      <c r="S104" s="34"/>
      <c r="T104" s="32"/>
      <c r="U104" s="33"/>
      <c r="V104" s="34"/>
      <c r="W104" s="32"/>
      <c r="X104" s="33"/>
      <c r="Y104" s="34"/>
      <c r="Z104" s="32"/>
      <c r="AA104" s="33"/>
      <c r="AB104" s="53"/>
    </row>
    <row r="105" spans="1:28">
      <c r="A105" s="63"/>
      <c r="B105" s="62"/>
      <c r="C105" s="25">
        <f t="shared" si="17"/>
        <v>0</v>
      </c>
      <c r="D105" s="32"/>
      <c r="E105" s="33"/>
      <c r="F105" s="34"/>
      <c r="G105" s="32"/>
      <c r="H105" s="33"/>
      <c r="I105" s="34"/>
      <c r="J105" s="32"/>
      <c r="K105" s="33"/>
      <c r="L105" s="34"/>
      <c r="M105" s="32"/>
      <c r="N105" s="33"/>
      <c r="O105" s="53"/>
      <c r="P105" s="25">
        <f t="shared" si="16"/>
        <v>0</v>
      </c>
      <c r="Q105" s="32"/>
      <c r="R105" s="33"/>
      <c r="S105" s="34"/>
      <c r="T105" s="32"/>
      <c r="U105" s="33"/>
      <c r="V105" s="34"/>
      <c r="W105" s="32"/>
      <c r="X105" s="33"/>
      <c r="Y105" s="34"/>
      <c r="Z105" s="32"/>
      <c r="AA105" s="33"/>
      <c r="AB105" s="53"/>
    </row>
    <row r="106" spans="1:28">
      <c r="A106" s="64" t="s">
        <v>117</v>
      </c>
      <c r="B106" s="65"/>
      <c r="C106" s="25">
        <f t="shared" si="17"/>
        <v>6129418.9748</v>
      </c>
      <c r="D106" s="22">
        <f>SUM(D11)</f>
        <v>6129418.9748</v>
      </c>
      <c r="E106" s="22"/>
      <c r="F106" s="22"/>
      <c r="G106" s="22">
        <f>SUM(G11)</f>
        <v>0</v>
      </c>
      <c r="H106" s="22"/>
      <c r="I106" s="22"/>
      <c r="J106" s="22">
        <f>SUM(J11)</f>
        <v>0</v>
      </c>
      <c r="K106" s="22"/>
      <c r="L106" s="22"/>
      <c r="M106" s="22">
        <f>SUM(M11)</f>
        <v>0</v>
      </c>
      <c r="N106" s="22"/>
      <c r="O106" s="50"/>
      <c r="P106" s="25">
        <f t="shared" si="16"/>
        <v>0</v>
      </c>
      <c r="Q106" s="22">
        <f>SUM(Q11)</f>
        <v>0</v>
      </c>
      <c r="R106" s="22"/>
      <c r="S106" s="22"/>
      <c r="T106" s="22">
        <f>SUM(T11)</f>
        <v>0</v>
      </c>
      <c r="U106" s="22"/>
      <c r="V106" s="22"/>
      <c r="W106" s="22">
        <f>SUM(W11)</f>
        <v>0</v>
      </c>
      <c r="X106" s="22"/>
      <c r="Y106" s="22"/>
      <c r="Z106" s="22">
        <f>SUM(Z11)</f>
        <v>0</v>
      </c>
      <c r="AA106" s="22"/>
      <c r="AB106" s="50"/>
    </row>
    <row r="107" ht="14.25" spans="1:28">
      <c r="A107" s="66" t="s">
        <v>118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</row>
  </sheetData>
  <mergeCells count="839">
    <mergeCell ref="A2:AB2"/>
    <mergeCell ref="A3:B3"/>
    <mergeCell ref="G3:O3"/>
    <mergeCell ref="V3:AB3"/>
    <mergeCell ref="C4:O4"/>
    <mergeCell ref="P4:AB4"/>
    <mergeCell ref="D5:E5"/>
    <mergeCell ref="F5:G5"/>
    <mergeCell ref="H5:I5"/>
    <mergeCell ref="J5:K5"/>
    <mergeCell ref="L5:M5"/>
    <mergeCell ref="N5:O5"/>
    <mergeCell ref="Q5:R5"/>
    <mergeCell ref="S5:T5"/>
    <mergeCell ref="U5:V5"/>
    <mergeCell ref="W5:X5"/>
    <mergeCell ref="Y5:Z5"/>
    <mergeCell ref="AA5:AB5"/>
    <mergeCell ref="D6:E6"/>
    <mergeCell ref="F6:G6"/>
    <mergeCell ref="H6:I6"/>
    <mergeCell ref="J6:K6"/>
    <mergeCell ref="L6:M6"/>
    <mergeCell ref="N6:O6"/>
    <mergeCell ref="Q6:R6"/>
    <mergeCell ref="S6:T6"/>
    <mergeCell ref="U6:V6"/>
    <mergeCell ref="W6:X6"/>
    <mergeCell ref="Y6:Z6"/>
    <mergeCell ref="AA6:AB6"/>
    <mergeCell ref="D7:E7"/>
    <mergeCell ref="F7:G7"/>
    <mergeCell ref="H7:I7"/>
    <mergeCell ref="J7:K7"/>
    <mergeCell ref="L7:M7"/>
    <mergeCell ref="N7:O7"/>
    <mergeCell ref="Q7:R7"/>
    <mergeCell ref="S7:T7"/>
    <mergeCell ref="U7:V7"/>
    <mergeCell ref="W7:X7"/>
    <mergeCell ref="Y7:Z7"/>
    <mergeCell ref="AA7:AB7"/>
    <mergeCell ref="D8:E8"/>
    <mergeCell ref="F8:G8"/>
    <mergeCell ref="H8:I8"/>
    <mergeCell ref="J8:K8"/>
    <mergeCell ref="L8:M8"/>
    <mergeCell ref="N8:O8"/>
    <mergeCell ref="Q8:R8"/>
    <mergeCell ref="S8:T8"/>
    <mergeCell ref="U8:V8"/>
    <mergeCell ref="W8:X8"/>
    <mergeCell ref="Y8:Z8"/>
    <mergeCell ref="AA8:AB8"/>
    <mergeCell ref="C9:O9"/>
    <mergeCell ref="P9:AB9"/>
    <mergeCell ref="D10:F10"/>
    <mergeCell ref="G10:I10"/>
    <mergeCell ref="J10:L10"/>
    <mergeCell ref="M10:O10"/>
    <mergeCell ref="Q10:S10"/>
    <mergeCell ref="T10:V10"/>
    <mergeCell ref="W10:Y10"/>
    <mergeCell ref="Z10:AB10"/>
    <mergeCell ref="D11:F11"/>
    <mergeCell ref="G11:I11"/>
    <mergeCell ref="J11:L11"/>
    <mergeCell ref="M11:O11"/>
    <mergeCell ref="Q11:S11"/>
    <mergeCell ref="T11:V11"/>
    <mergeCell ref="W11:Y11"/>
    <mergeCell ref="Z11:AB11"/>
    <mergeCell ref="D12:F12"/>
    <mergeCell ref="G12:I12"/>
    <mergeCell ref="J12:L12"/>
    <mergeCell ref="M12:O12"/>
    <mergeCell ref="Q12:S12"/>
    <mergeCell ref="T12:V12"/>
    <mergeCell ref="W12:Y12"/>
    <mergeCell ref="Z12:AB12"/>
    <mergeCell ref="D13:F13"/>
    <mergeCell ref="G13:I13"/>
    <mergeCell ref="J13:L13"/>
    <mergeCell ref="M13:O13"/>
    <mergeCell ref="Q13:S13"/>
    <mergeCell ref="T13:V13"/>
    <mergeCell ref="W13:Y13"/>
    <mergeCell ref="Z13:AB13"/>
    <mergeCell ref="D14:F14"/>
    <mergeCell ref="G14:I14"/>
    <mergeCell ref="J14:L14"/>
    <mergeCell ref="M14:O14"/>
    <mergeCell ref="Q14:S14"/>
    <mergeCell ref="T14:V14"/>
    <mergeCell ref="W14:Y14"/>
    <mergeCell ref="Z14:AB14"/>
    <mergeCell ref="D15:F15"/>
    <mergeCell ref="G15:I15"/>
    <mergeCell ref="J15:L15"/>
    <mergeCell ref="M15:O15"/>
    <mergeCell ref="Q15:S15"/>
    <mergeCell ref="T15:V15"/>
    <mergeCell ref="W15:Y15"/>
    <mergeCell ref="Z15:AB15"/>
    <mergeCell ref="D16:F16"/>
    <mergeCell ref="G16:I16"/>
    <mergeCell ref="J16:L16"/>
    <mergeCell ref="M16:O16"/>
    <mergeCell ref="Q16:S16"/>
    <mergeCell ref="T16:V16"/>
    <mergeCell ref="W16:Y16"/>
    <mergeCell ref="Z16:AB16"/>
    <mergeCell ref="D17:F17"/>
    <mergeCell ref="G17:I17"/>
    <mergeCell ref="J17:L17"/>
    <mergeCell ref="M17:O17"/>
    <mergeCell ref="Q17:S17"/>
    <mergeCell ref="T17:V17"/>
    <mergeCell ref="W17:Y17"/>
    <mergeCell ref="Z17:AB17"/>
    <mergeCell ref="D18:F18"/>
    <mergeCell ref="G18:I18"/>
    <mergeCell ref="J18:L18"/>
    <mergeCell ref="M18:O18"/>
    <mergeCell ref="Q18:S18"/>
    <mergeCell ref="T18:V18"/>
    <mergeCell ref="W18:Y18"/>
    <mergeCell ref="Z18:AB18"/>
    <mergeCell ref="D19:F19"/>
    <mergeCell ref="G19:I19"/>
    <mergeCell ref="J19:L19"/>
    <mergeCell ref="M19:O19"/>
    <mergeCell ref="Q19:S19"/>
    <mergeCell ref="T19:V19"/>
    <mergeCell ref="W19:Y19"/>
    <mergeCell ref="Z19:AB19"/>
    <mergeCell ref="D20:F20"/>
    <mergeCell ref="G20:I20"/>
    <mergeCell ref="J20:L20"/>
    <mergeCell ref="M20:O20"/>
    <mergeCell ref="Q20:S20"/>
    <mergeCell ref="T20:V20"/>
    <mergeCell ref="W20:Y20"/>
    <mergeCell ref="Z20:AB20"/>
    <mergeCell ref="D21:F21"/>
    <mergeCell ref="G21:I21"/>
    <mergeCell ref="J21:L21"/>
    <mergeCell ref="M21:O21"/>
    <mergeCell ref="Q21:S21"/>
    <mergeCell ref="T21:V21"/>
    <mergeCell ref="W21:Y21"/>
    <mergeCell ref="Z21:AB21"/>
    <mergeCell ref="D22:F22"/>
    <mergeCell ref="G22:I22"/>
    <mergeCell ref="J22:L22"/>
    <mergeCell ref="M22:O22"/>
    <mergeCell ref="Q22:S22"/>
    <mergeCell ref="T22:V22"/>
    <mergeCell ref="W22:Y22"/>
    <mergeCell ref="Z22:AB22"/>
    <mergeCell ref="D23:F23"/>
    <mergeCell ref="G23:I23"/>
    <mergeCell ref="J23:L23"/>
    <mergeCell ref="M23:O23"/>
    <mergeCell ref="Q23:S23"/>
    <mergeCell ref="T23:V23"/>
    <mergeCell ref="W23:Y23"/>
    <mergeCell ref="Z23:AB23"/>
    <mergeCell ref="D24:F24"/>
    <mergeCell ref="G24:I24"/>
    <mergeCell ref="J24:L24"/>
    <mergeCell ref="M24:O24"/>
    <mergeCell ref="Q24:S24"/>
    <mergeCell ref="T24:V24"/>
    <mergeCell ref="W24:Y24"/>
    <mergeCell ref="Z24:AB24"/>
    <mergeCell ref="D25:F25"/>
    <mergeCell ref="G25:I25"/>
    <mergeCell ref="J25:L25"/>
    <mergeCell ref="M25:O25"/>
    <mergeCell ref="Q25:S25"/>
    <mergeCell ref="T25:V25"/>
    <mergeCell ref="W25:Y25"/>
    <mergeCell ref="Z25:AB25"/>
    <mergeCell ref="D26:F26"/>
    <mergeCell ref="G26:I26"/>
    <mergeCell ref="J26:L26"/>
    <mergeCell ref="M26:O26"/>
    <mergeCell ref="Q26:S26"/>
    <mergeCell ref="T26:V26"/>
    <mergeCell ref="W26:Y26"/>
    <mergeCell ref="Z26:AB26"/>
    <mergeCell ref="D27:F27"/>
    <mergeCell ref="G27:I27"/>
    <mergeCell ref="J27:L27"/>
    <mergeCell ref="M27:O27"/>
    <mergeCell ref="Q27:S27"/>
    <mergeCell ref="T27:V27"/>
    <mergeCell ref="W27:Y27"/>
    <mergeCell ref="Z27:AB27"/>
    <mergeCell ref="D28:F28"/>
    <mergeCell ref="G28:I28"/>
    <mergeCell ref="J28:L28"/>
    <mergeCell ref="M28:O28"/>
    <mergeCell ref="Q28:S28"/>
    <mergeCell ref="T28:V28"/>
    <mergeCell ref="W28:Y28"/>
    <mergeCell ref="Z28:AB28"/>
    <mergeCell ref="D29:F29"/>
    <mergeCell ref="G29:I29"/>
    <mergeCell ref="J29:L29"/>
    <mergeCell ref="M29:O29"/>
    <mergeCell ref="Q29:S29"/>
    <mergeCell ref="T29:V29"/>
    <mergeCell ref="W29:Y29"/>
    <mergeCell ref="Z29:AB29"/>
    <mergeCell ref="D30:F30"/>
    <mergeCell ref="G30:I30"/>
    <mergeCell ref="J30:L30"/>
    <mergeCell ref="M30:O30"/>
    <mergeCell ref="Q30:S30"/>
    <mergeCell ref="T30:V30"/>
    <mergeCell ref="W30:Y30"/>
    <mergeCell ref="Z30:AB30"/>
    <mergeCell ref="D31:F31"/>
    <mergeCell ref="G31:I31"/>
    <mergeCell ref="J31:L31"/>
    <mergeCell ref="M31:O31"/>
    <mergeCell ref="Q31:S31"/>
    <mergeCell ref="T31:V31"/>
    <mergeCell ref="W31:Y31"/>
    <mergeCell ref="Z31:AB31"/>
    <mergeCell ref="D32:F32"/>
    <mergeCell ref="G32:I32"/>
    <mergeCell ref="J32:L32"/>
    <mergeCell ref="M32:O32"/>
    <mergeCell ref="Q32:S32"/>
    <mergeCell ref="T32:V32"/>
    <mergeCell ref="W32:Y32"/>
    <mergeCell ref="Z32:AB32"/>
    <mergeCell ref="D33:F33"/>
    <mergeCell ref="G33:I33"/>
    <mergeCell ref="J33:L33"/>
    <mergeCell ref="M33:O33"/>
    <mergeCell ref="Q33:S33"/>
    <mergeCell ref="T33:V33"/>
    <mergeCell ref="W33:Y33"/>
    <mergeCell ref="Z33:AB33"/>
    <mergeCell ref="D34:F34"/>
    <mergeCell ref="G34:I34"/>
    <mergeCell ref="J34:L34"/>
    <mergeCell ref="M34:O34"/>
    <mergeCell ref="Q34:S34"/>
    <mergeCell ref="T34:V34"/>
    <mergeCell ref="W34:Y34"/>
    <mergeCell ref="Z34:AB34"/>
    <mergeCell ref="D35:F35"/>
    <mergeCell ref="G35:I35"/>
    <mergeCell ref="J35:L35"/>
    <mergeCell ref="M35:O35"/>
    <mergeCell ref="Q35:S35"/>
    <mergeCell ref="T35:V35"/>
    <mergeCell ref="W35:Y35"/>
    <mergeCell ref="Z35:AB35"/>
    <mergeCell ref="D36:F36"/>
    <mergeCell ref="G36:I36"/>
    <mergeCell ref="J36:L36"/>
    <mergeCell ref="M36:O36"/>
    <mergeCell ref="Q36:S36"/>
    <mergeCell ref="T36:V36"/>
    <mergeCell ref="W36:Y36"/>
    <mergeCell ref="Z36:AB36"/>
    <mergeCell ref="D37:F37"/>
    <mergeCell ref="G37:I37"/>
    <mergeCell ref="J37:L37"/>
    <mergeCell ref="M37:O37"/>
    <mergeCell ref="Q37:S37"/>
    <mergeCell ref="T37:V37"/>
    <mergeCell ref="W37:Y37"/>
    <mergeCell ref="Z37:AB37"/>
    <mergeCell ref="D38:F38"/>
    <mergeCell ref="G38:I38"/>
    <mergeCell ref="J38:L38"/>
    <mergeCell ref="M38:O38"/>
    <mergeCell ref="Q38:S38"/>
    <mergeCell ref="T38:V38"/>
    <mergeCell ref="W38:Y38"/>
    <mergeCell ref="Z38:AB38"/>
    <mergeCell ref="D39:F39"/>
    <mergeCell ref="G39:I39"/>
    <mergeCell ref="J39:L39"/>
    <mergeCell ref="M39:O39"/>
    <mergeCell ref="Q39:S39"/>
    <mergeCell ref="T39:V39"/>
    <mergeCell ref="W39:Y39"/>
    <mergeCell ref="Z39:AB39"/>
    <mergeCell ref="D40:F40"/>
    <mergeCell ref="G40:I40"/>
    <mergeCell ref="J40:L40"/>
    <mergeCell ref="M40:O40"/>
    <mergeCell ref="Q40:S40"/>
    <mergeCell ref="T40:V40"/>
    <mergeCell ref="W40:Y40"/>
    <mergeCell ref="Z40:AB40"/>
    <mergeCell ref="D41:F41"/>
    <mergeCell ref="G41:I41"/>
    <mergeCell ref="J41:L41"/>
    <mergeCell ref="M41:O41"/>
    <mergeCell ref="Q41:S41"/>
    <mergeCell ref="T41:V41"/>
    <mergeCell ref="W41:Y41"/>
    <mergeCell ref="Z41:AB41"/>
    <mergeCell ref="D42:F42"/>
    <mergeCell ref="G42:I42"/>
    <mergeCell ref="J42:L42"/>
    <mergeCell ref="M42:O42"/>
    <mergeCell ref="Q42:S42"/>
    <mergeCell ref="T42:V42"/>
    <mergeCell ref="W42:Y42"/>
    <mergeCell ref="Z42:AB42"/>
    <mergeCell ref="D43:F43"/>
    <mergeCell ref="G43:I43"/>
    <mergeCell ref="J43:L43"/>
    <mergeCell ref="M43:O43"/>
    <mergeCell ref="Q43:S43"/>
    <mergeCell ref="T43:V43"/>
    <mergeCell ref="W43:Y43"/>
    <mergeCell ref="Z43:AB43"/>
    <mergeCell ref="D44:F44"/>
    <mergeCell ref="G44:I44"/>
    <mergeCell ref="J44:L44"/>
    <mergeCell ref="M44:O44"/>
    <mergeCell ref="Q44:S44"/>
    <mergeCell ref="T44:V44"/>
    <mergeCell ref="W44:Y44"/>
    <mergeCell ref="Z44:AB44"/>
    <mergeCell ref="D45:F45"/>
    <mergeCell ref="G45:I45"/>
    <mergeCell ref="J45:L45"/>
    <mergeCell ref="M45:O45"/>
    <mergeCell ref="Q45:S45"/>
    <mergeCell ref="T45:V45"/>
    <mergeCell ref="W45:Y45"/>
    <mergeCell ref="Z45:AB45"/>
    <mergeCell ref="D46:F46"/>
    <mergeCell ref="G46:I46"/>
    <mergeCell ref="J46:L46"/>
    <mergeCell ref="M46:O46"/>
    <mergeCell ref="Q46:S46"/>
    <mergeCell ref="T46:V46"/>
    <mergeCell ref="W46:Y46"/>
    <mergeCell ref="Z46:AB46"/>
    <mergeCell ref="D47:F47"/>
    <mergeCell ref="G47:I47"/>
    <mergeCell ref="J47:L47"/>
    <mergeCell ref="M47:O47"/>
    <mergeCell ref="Q47:S47"/>
    <mergeCell ref="T47:V47"/>
    <mergeCell ref="W47:Y47"/>
    <mergeCell ref="Z47:AB47"/>
    <mergeCell ref="D48:F48"/>
    <mergeCell ref="G48:I48"/>
    <mergeCell ref="J48:L48"/>
    <mergeCell ref="M48:O48"/>
    <mergeCell ref="Q48:S48"/>
    <mergeCell ref="T48:V48"/>
    <mergeCell ref="W48:Y48"/>
    <mergeCell ref="Z48:AB48"/>
    <mergeCell ref="D49:F49"/>
    <mergeCell ref="G49:I49"/>
    <mergeCell ref="J49:L49"/>
    <mergeCell ref="M49:O49"/>
    <mergeCell ref="Q49:S49"/>
    <mergeCell ref="T49:V49"/>
    <mergeCell ref="W49:Y49"/>
    <mergeCell ref="Z49:AB49"/>
    <mergeCell ref="D50:F50"/>
    <mergeCell ref="G50:I50"/>
    <mergeCell ref="J50:L50"/>
    <mergeCell ref="M50:O50"/>
    <mergeCell ref="Q50:S50"/>
    <mergeCell ref="T50:V50"/>
    <mergeCell ref="W50:Y50"/>
    <mergeCell ref="Z50:AB50"/>
    <mergeCell ref="D51:F51"/>
    <mergeCell ref="G51:I51"/>
    <mergeCell ref="J51:L51"/>
    <mergeCell ref="M51:O51"/>
    <mergeCell ref="Q51:S51"/>
    <mergeCell ref="T51:V51"/>
    <mergeCell ref="W51:Y51"/>
    <mergeCell ref="Z51:AB51"/>
    <mergeCell ref="D52:F52"/>
    <mergeCell ref="G52:I52"/>
    <mergeCell ref="J52:L52"/>
    <mergeCell ref="M52:O52"/>
    <mergeCell ref="Q52:S52"/>
    <mergeCell ref="T52:V52"/>
    <mergeCell ref="W52:Y52"/>
    <mergeCell ref="Z52:AB52"/>
    <mergeCell ref="D53:F53"/>
    <mergeCell ref="G53:I53"/>
    <mergeCell ref="J53:L53"/>
    <mergeCell ref="M53:O53"/>
    <mergeCell ref="Q53:S53"/>
    <mergeCell ref="T53:V53"/>
    <mergeCell ref="W53:Y53"/>
    <mergeCell ref="Z53:AB53"/>
    <mergeCell ref="D54:F54"/>
    <mergeCell ref="G54:I54"/>
    <mergeCell ref="J54:L54"/>
    <mergeCell ref="M54:O54"/>
    <mergeCell ref="Q54:S54"/>
    <mergeCell ref="T54:V54"/>
    <mergeCell ref="W54:Y54"/>
    <mergeCell ref="Z54:AB54"/>
    <mergeCell ref="D55:F55"/>
    <mergeCell ref="G55:I55"/>
    <mergeCell ref="J55:L55"/>
    <mergeCell ref="M55:O55"/>
    <mergeCell ref="Q55:S55"/>
    <mergeCell ref="T55:V55"/>
    <mergeCell ref="W55:Y55"/>
    <mergeCell ref="Z55:AB55"/>
    <mergeCell ref="D56:F56"/>
    <mergeCell ref="G56:I56"/>
    <mergeCell ref="J56:L56"/>
    <mergeCell ref="M56:O56"/>
    <mergeCell ref="Q56:S56"/>
    <mergeCell ref="T56:V56"/>
    <mergeCell ref="W56:Y56"/>
    <mergeCell ref="Z56:AB56"/>
    <mergeCell ref="D57:F57"/>
    <mergeCell ref="G57:I57"/>
    <mergeCell ref="J57:L57"/>
    <mergeCell ref="M57:O57"/>
    <mergeCell ref="Q57:S57"/>
    <mergeCell ref="T57:V57"/>
    <mergeCell ref="W57:Y57"/>
    <mergeCell ref="Z57:AB57"/>
    <mergeCell ref="D58:F58"/>
    <mergeCell ref="G58:I58"/>
    <mergeCell ref="J58:L58"/>
    <mergeCell ref="M58:O58"/>
    <mergeCell ref="Q58:S58"/>
    <mergeCell ref="T58:V58"/>
    <mergeCell ref="W58:Y58"/>
    <mergeCell ref="Z58:AB58"/>
    <mergeCell ref="D59:F59"/>
    <mergeCell ref="G59:I59"/>
    <mergeCell ref="J59:L59"/>
    <mergeCell ref="M59:O59"/>
    <mergeCell ref="Q59:S59"/>
    <mergeCell ref="T59:V59"/>
    <mergeCell ref="W59:Y59"/>
    <mergeCell ref="Z59:AB59"/>
    <mergeCell ref="D60:F60"/>
    <mergeCell ref="G60:I60"/>
    <mergeCell ref="J60:L60"/>
    <mergeCell ref="M60:O60"/>
    <mergeCell ref="Q60:S60"/>
    <mergeCell ref="T60:V60"/>
    <mergeCell ref="W60:Y60"/>
    <mergeCell ref="Z60:AB60"/>
    <mergeCell ref="D61:F61"/>
    <mergeCell ref="G61:I61"/>
    <mergeCell ref="J61:L61"/>
    <mergeCell ref="M61:O61"/>
    <mergeCell ref="Q61:S61"/>
    <mergeCell ref="T61:V61"/>
    <mergeCell ref="W61:Y61"/>
    <mergeCell ref="Z61:AB61"/>
    <mergeCell ref="D62:F62"/>
    <mergeCell ref="G62:I62"/>
    <mergeCell ref="J62:L62"/>
    <mergeCell ref="M62:O62"/>
    <mergeCell ref="Q62:S62"/>
    <mergeCell ref="T62:V62"/>
    <mergeCell ref="W62:Y62"/>
    <mergeCell ref="Z62:AB62"/>
    <mergeCell ref="D63:F63"/>
    <mergeCell ref="G63:I63"/>
    <mergeCell ref="J63:L63"/>
    <mergeCell ref="M63:O63"/>
    <mergeCell ref="Q63:S63"/>
    <mergeCell ref="T63:V63"/>
    <mergeCell ref="W63:Y63"/>
    <mergeCell ref="Z63:AB63"/>
    <mergeCell ref="D64:F64"/>
    <mergeCell ref="G64:I64"/>
    <mergeCell ref="J64:L64"/>
    <mergeCell ref="M64:O64"/>
    <mergeCell ref="Q64:S64"/>
    <mergeCell ref="T64:V64"/>
    <mergeCell ref="W64:Y64"/>
    <mergeCell ref="Z64:AB64"/>
    <mergeCell ref="D65:F65"/>
    <mergeCell ref="G65:I65"/>
    <mergeCell ref="J65:L65"/>
    <mergeCell ref="M65:O65"/>
    <mergeCell ref="Q65:S65"/>
    <mergeCell ref="T65:V65"/>
    <mergeCell ref="W65:Y65"/>
    <mergeCell ref="Z65:AB65"/>
    <mergeCell ref="D66:F66"/>
    <mergeCell ref="G66:I66"/>
    <mergeCell ref="J66:L66"/>
    <mergeCell ref="M66:O66"/>
    <mergeCell ref="Q66:S66"/>
    <mergeCell ref="T66:V66"/>
    <mergeCell ref="W66:Y66"/>
    <mergeCell ref="Z66:AB66"/>
    <mergeCell ref="D67:F67"/>
    <mergeCell ref="G67:I67"/>
    <mergeCell ref="J67:L67"/>
    <mergeCell ref="M67:O67"/>
    <mergeCell ref="Q67:S67"/>
    <mergeCell ref="T67:V67"/>
    <mergeCell ref="W67:Y67"/>
    <mergeCell ref="Z67:AB67"/>
    <mergeCell ref="D68:F68"/>
    <mergeCell ref="G68:I68"/>
    <mergeCell ref="J68:L68"/>
    <mergeCell ref="M68:O68"/>
    <mergeCell ref="Q68:S68"/>
    <mergeCell ref="T68:V68"/>
    <mergeCell ref="W68:Y68"/>
    <mergeCell ref="Z68:AB68"/>
    <mergeCell ref="D69:F69"/>
    <mergeCell ref="G69:I69"/>
    <mergeCell ref="J69:L69"/>
    <mergeCell ref="M69:O69"/>
    <mergeCell ref="Q69:S69"/>
    <mergeCell ref="T69:V69"/>
    <mergeCell ref="W69:Y69"/>
    <mergeCell ref="Z69:AB69"/>
    <mergeCell ref="D70:F70"/>
    <mergeCell ref="G70:I70"/>
    <mergeCell ref="J70:L70"/>
    <mergeCell ref="M70:O70"/>
    <mergeCell ref="Q70:S70"/>
    <mergeCell ref="T70:V70"/>
    <mergeCell ref="W70:Y70"/>
    <mergeCell ref="Z70:AB70"/>
    <mergeCell ref="D71:F71"/>
    <mergeCell ref="G71:I71"/>
    <mergeCell ref="J71:L71"/>
    <mergeCell ref="M71:O71"/>
    <mergeCell ref="Q71:S71"/>
    <mergeCell ref="T71:V71"/>
    <mergeCell ref="W71:Y71"/>
    <mergeCell ref="Z71:AB71"/>
    <mergeCell ref="D72:F72"/>
    <mergeCell ref="G72:I72"/>
    <mergeCell ref="J72:L72"/>
    <mergeCell ref="M72:O72"/>
    <mergeCell ref="Q72:S72"/>
    <mergeCell ref="T72:V72"/>
    <mergeCell ref="W72:Y72"/>
    <mergeCell ref="Z72:AB72"/>
    <mergeCell ref="D73:F73"/>
    <mergeCell ref="G73:I73"/>
    <mergeCell ref="J73:L73"/>
    <mergeCell ref="M73:O73"/>
    <mergeCell ref="Q73:S73"/>
    <mergeCell ref="T73:V73"/>
    <mergeCell ref="W73:Y73"/>
    <mergeCell ref="Z73:AB73"/>
    <mergeCell ref="D74:F74"/>
    <mergeCell ref="G74:I74"/>
    <mergeCell ref="J74:L74"/>
    <mergeCell ref="M74:O74"/>
    <mergeCell ref="Q74:S74"/>
    <mergeCell ref="T74:V74"/>
    <mergeCell ref="W74:Y74"/>
    <mergeCell ref="Z74:AB74"/>
    <mergeCell ref="D75:F75"/>
    <mergeCell ref="G75:I75"/>
    <mergeCell ref="J75:L75"/>
    <mergeCell ref="M75:O75"/>
    <mergeCell ref="Q75:S75"/>
    <mergeCell ref="T75:V75"/>
    <mergeCell ref="W75:Y75"/>
    <mergeCell ref="Z75:AB75"/>
    <mergeCell ref="D76:F76"/>
    <mergeCell ref="G76:I76"/>
    <mergeCell ref="J76:L76"/>
    <mergeCell ref="M76:O76"/>
    <mergeCell ref="Q76:S76"/>
    <mergeCell ref="T76:V76"/>
    <mergeCell ref="W76:Y76"/>
    <mergeCell ref="Z76:AB76"/>
    <mergeCell ref="D77:F77"/>
    <mergeCell ref="G77:I77"/>
    <mergeCell ref="J77:L77"/>
    <mergeCell ref="M77:O77"/>
    <mergeCell ref="Q77:S77"/>
    <mergeCell ref="T77:V77"/>
    <mergeCell ref="W77:Y77"/>
    <mergeCell ref="Z77:AB77"/>
    <mergeCell ref="D78:F78"/>
    <mergeCell ref="G78:I78"/>
    <mergeCell ref="J78:L78"/>
    <mergeCell ref="M78:O78"/>
    <mergeCell ref="Q78:S78"/>
    <mergeCell ref="T78:V78"/>
    <mergeCell ref="W78:Y78"/>
    <mergeCell ref="Z78:AB78"/>
    <mergeCell ref="D79:F79"/>
    <mergeCell ref="G79:I79"/>
    <mergeCell ref="J79:L79"/>
    <mergeCell ref="M79:O79"/>
    <mergeCell ref="Q79:S79"/>
    <mergeCell ref="T79:V79"/>
    <mergeCell ref="W79:Y79"/>
    <mergeCell ref="Z79:AB79"/>
    <mergeCell ref="D80:F80"/>
    <mergeCell ref="G80:I80"/>
    <mergeCell ref="J80:L80"/>
    <mergeCell ref="M80:O80"/>
    <mergeCell ref="Q80:S80"/>
    <mergeCell ref="T80:V80"/>
    <mergeCell ref="W80:Y80"/>
    <mergeCell ref="Z80:AB80"/>
    <mergeCell ref="D81:F81"/>
    <mergeCell ref="G81:I81"/>
    <mergeCell ref="J81:L81"/>
    <mergeCell ref="M81:O81"/>
    <mergeCell ref="Q81:S81"/>
    <mergeCell ref="T81:V81"/>
    <mergeCell ref="W81:Y81"/>
    <mergeCell ref="Z81:AB81"/>
    <mergeCell ref="D82:F82"/>
    <mergeCell ref="G82:I82"/>
    <mergeCell ref="J82:L82"/>
    <mergeCell ref="M82:O82"/>
    <mergeCell ref="Q82:S82"/>
    <mergeCell ref="T82:V82"/>
    <mergeCell ref="W82:Y82"/>
    <mergeCell ref="Z82:AB82"/>
    <mergeCell ref="D83:F83"/>
    <mergeCell ref="G83:I83"/>
    <mergeCell ref="J83:L83"/>
    <mergeCell ref="M83:O83"/>
    <mergeCell ref="Q83:S83"/>
    <mergeCell ref="T83:V83"/>
    <mergeCell ref="W83:Y83"/>
    <mergeCell ref="Z83:AB83"/>
    <mergeCell ref="D84:F84"/>
    <mergeCell ref="G84:I84"/>
    <mergeCell ref="J84:L84"/>
    <mergeCell ref="M84:O84"/>
    <mergeCell ref="Q84:S84"/>
    <mergeCell ref="T84:V84"/>
    <mergeCell ref="W84:Y84"/>
    <mergeCell ref="Z84:AB84"/>
    <mergeCell ref="D85:F85"/>
    <mergeCell ref="G85:I85"/>
    <mergeCell ref="J85:L85"/>
    <mergeCell ref="M85:O85"/>
    <mergeCell ref="Q85:S85"/>
    <mergeCell ref="T85:V85"/>
    <mergeCell ref="W85:Y85"/>
    <mergeCell ref="Z85:AB85"/>
    <mergeCell ref="D86:F86"/>
    <mergeCell ref="G86:I86"/>
    <mergeCell ref="J86:L86"/>
    <mergeCell ref="M86:O86"/>
    <mergeCell ref="Q86:S86"/>
    <mergeCell ref="T86:V86"/>
    <mergeCell ref="W86:Y86"/>
    <mergeCell ref="Z86:AB86"/>
    <mergeCell ref="D87:F87"/>
    <mergeCell ref="G87:I87"/>
    <mergeCell ref="J87:L87"/>
    <mergeCell ref="M87:O87"/>
    <mergeCell ref="Q87:S87"/>
    <mergeCell ref="T87:V87"/>
    <mergeCell ref="W87:Y87"/>
    <mergeCell ref="Z87:AB87"/>
    <mergeCell ref="D88:F88"/>
    <mergeCell ref="G88:I88"/>
    <mergeCell ref="J88:L88"/>
    <mergeCell ref="M88:O88"/>
    <mergeCell ref="Q88:S88"/>
    <mergeCell ref="T88:V88"/>
    <mergeCell ref="W88:Y88"/>
    <mergeCell ref="Z88:AB88"/>
    <mergeCell ref="D89:F89"/>
    <mergeCell ref="G89:I89"/>
    <mergeCell ref="J89:L89"/>
    <mergeCell ref="M89:O89"/>
    <mergeCell ref="Q89:S89"/>
    <mergeCell ref="T89:V89"/>
    <mergeCell ref="W89:Y89"/>
    <mergeCell ref="Z89:AB89"/>
    <mergeCell ref="D90:F90"/>
    <mergeCell ref="G90:I90"/>
    <mergeCell ref="J90:L90"/>
    <mergeCell ref="M90:O90"/>
    <mergeCell ref="Q90:S90"/>
    <mergeCell ref="T90:V90"/>
    <mergeCell ref="W90:Y90"/>
    <mergeCell ref="Z90:AB90"/>
    <mergeCell ref="D91:F91"/>
    <mergeCell ref="G91:I91"/>
    <mergeCell ref="J91:L91"/>
    <mergeCell ref="M91:O91"/>
    <mergeCell ref="Q91:S91"/>
    <mergeCell ref="T91:V91"/>
    <mergeCell ref="W91:Y91"/>
    <mergeCell ref="Z91:AB91"/>
    <mergeCell ref="D92:F92"/>
    <mergeCell ref="G92:I92"/>
    <mergeCell ref="J92:L92"/>
    <mergeCell ref="M92:O92"/>
    <mergeCell ref="Q92:S92"/>
    <mergeCell ref="T92:V92"/>
    <mergeCell ref="W92:Y92"/>
    <mergeCell ref="Z92:AB92"/>
    <mergeCell ref="D93:F93"/>
    <mergeCell ref="G93:I93"/>
    <mergeCell ref="J93:L93"/>
    <mergeCell ref="M93:O93"/>
    <mergeCell ref="Q93:S93"/>
    <mergeCell ref="T93:V93"/>
    <mergeCell ref="W93:Y93"/>
    <mergeCell ref="Z93:AB93"/>
    <mergeCell ref="D94:F94"/>
    <mergeCell ref="G94:I94"/>
    <mergeCell ref="J94:L94"/>
    <mergeCell ref="M94:O94"/>
    <mergeCell ref="Q94:S94"/>
    <mergeCell ref="T94:V94"/>
    <mergeCell ref="W94:Y94"/>
    <mergeCell ref="Z94:AB94"/>
    <mergeCell ref="D95:F95"/>
    <mergeCell ref="G95:I95"/>
    <mergeCell ref="J95:L95"/>
    <mergeCell ref="M95:O95"/>
    <mergeCell ref="Q95:S95"/>
    <mergeCell ref="T95:V95"/>
    <mergeCell ref="W95:Y95"/>
    <mergeCell ref="Z95:AB95"/>
    <mergeCell ref="D96:F96"/>
    <mergeCell ref="G96:I96"/>
    <mergeCell ref="J96:L96"/>
    <mergeCell ref="M96:O96"/>
    <mergeCell ref="Q96:S96"/>
    <mergeCell ref="T96:V96"/>
    <mergeCell ref="W96:Y96"/>
    <mergeCell ref="Z96:AB96"/>
    <mergeCell ref="D97:F97"/>
    <mergeCell ref="G97:I97"/>
    <mergeCell ref="J97:L97"/>
    <mergeCell ref="M97:O97"/>
    <mergeCell ref="Q97:S97"/>
    <mergeCell ref="T97:V97"/>
    <mergeCell ref="W97:Y97"/>
    <mergeCell ref="Z97:AB97"/>
    <mergeCell ref="D98:F98"/>
    <mergeCell ref="G98:I98"/>
    <mergeCell ref="J98:L98"/>
    <mergeCell ref="M98:O98"/>
    <mergeCell ref="Q98:S98"/>
    <mergeCell ref="T98:V98"/>
    <mergeCell ref="W98:Y98"/>
    <mergeCell ref="Z98:AB98"/>
    <mergeCell ref="D99:F99"/>
    <mergeCell ref="G99:I99"/>
    <mergeCell ref="J99:L99"/>
    <mergeCell ref="M99:O99"/>
    <mergeCell ref="Q99:S99"/>
    <mergeCell ref="T99:V99"/>
    <mergeCell ref="W99:Y99"/>
    <mergeCell ref="Z99:AB99"/>
    <mergeCell ref="D100:F100"/>
    <mergeCell ref="G100:I100"/>
    <mergeCell ref="J100:L100"/>
    <mergeCell ref="M100:O100"/>
    <mergeCell ref="Q100:S100"/>
    <mergeCell ref="T100:V100"/>
    <mergeCell ref="W100:Y100"/>
    <mergeCell ref="Z100:AB100"/>
    <mergeCell ref="D101:F101"/>
    <mergeCell ref="G101:I101"/>
    <mergeCell ref="J101:L101"/>
    <mergeCell ref="M101:O101"/>
    <mergeCell ref="Q101:S101"/>
    <mergeCell ref="T101:V101"/>
    <mergeCell ref="W101:Y101"/>
    <mergeCell ref="Z101:AB101"/>
    <mergeCell ref="D102:F102"/>
    <mergeCell ref="G102:I102"/>
    <mergeCell ref="J102:L102"/>
    <mergeCell ref="M102:O102"/>
    <mergeCell ref="Q102:S102"/>
    <mergeCell ref="T102:V102"/>
    <mergeCell ref="W102:Y102"/>
    <mergeCell ref="Z102:AB102"/>
    <mergeCell ref="D103:F103"/>
    <mergeCell ref="G103:I103"/>
    <mergeCell ref="J103:L103"/>
    <mergeCell ref="M103:O103"/>
    <mergeCell ref="Q103:S103"/>
    <mergeCell ref="T103:V103"/>
    <mergeCell ref="W103:Y103"/>
    <mergeCell ref="Z103:AB103"/>
    <mergeCell ref="D104:F104"/>
    <mergeCell ref="G104:I104"/>
    <mergeCell ref="J104:L104"/>
    <mergeCell ref="M104:O104"/>
    <mergeCell ref="Q104:S104"/>
    <mergeCell ref="T104:V104"/>
    <mergeCell ref="W104:Y104"/>
    <mergeCell ref="Z104:AB104"/>
    <mergeCell ref="D105:F105"/>
    <mergeCell ref="G105:I105"/>
    <mergeCell ref="J105:L105"/>
    <mergeCell ref="M105:O105"/>
    <mergeCell ref="Q105:S105"/>
    <mergeCell ref="T105:V105"/>
    <mergeCell ref="W105:Y105"/>
    <mergeCell ref="Z105:AB105"/>
    <mergeCell ref="A106:B106"/>
    <mergeCell ref="D106:F106"/>
    <mergeCell ref="G106:I106"/>
    <mergeCell ref="J106:L106"/>
    <mergeCell ref="M106:O106"/>
    <mergeCell ref="Q106:S106"/>
    <mergeCell ref="T106:V106"/>
    <mergeCell ref="W106:Y106"/>
    <mergeCell ref="Z106:AB106"/>
    <mergeCell ref="A107:AB107"/>
    <mergeCell ref="A4:A8"/>
    <mergeCell ref="B4:B5"/>
    <mergeCell ref="C10:C11"/>
    <mergeCell ref="P10:P11"/>
    <mergeCell ref="A9:B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其梦</cp:lastModifiedBy>
  <dcterms:created xsi:type="dcterms:W3CDTF">2023-02-13T02:17:48Z</dcterms:created>
  <dcterms:modified xsi:type="dcterms:W3CDTF">2023-02-13T02:18:14Z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E8C187BFBEAD4E2B9263C952DC4CD6B8</vt:lpwstr>
  </property>
  <property fmtid="{D5CDD505-2E9C-101B-9397-08002B2CF9AE}" pid="3" name="KSOProductBuildVer">
    <vt:lpwstr>2052-11.1.0.13703</vt:lpwstr>
  </property>
</Properties>
</file>