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<sst xmlns="http://schemas.openxmlformats.org/spreadsheetml/2006/main" count="32" uniqueCount="23">
  <si>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r>
      <rPr>
        <sz val="12"/>
        <color rgb="FF000000"/>
        <rFont val="方正仿宋_GBK"/>
        <charset val="134"/>
      </rPr>
      <t xml:space="preserve"> </t>
    </r>
    <r>
      <rPr>
        <sz val="12"/>
        <color rgb="FF000000"/>
        <rFont val="方正小标宋简体"/>
        <charset val="134"/>
      </rPr>
      <t xml:space="preserve">     </t>
    </r>
    <r>
      <rPr>
        <sz val="18"/>
        <color rgb="FF000000"/>
        <rFont val="方正小标宋简体"/>
        <charset val="134"/>
      </rPr>
      <t>六安市2024年农村公路养护工程计划汇总表</t>
    </r>
  </si>
  <si>
    <t>行政区划</t>
  </si>
  <si>
    <t>养护工程计划投资（汇总）</t>
  </si>
  <si>
    <t>修复性养护</t>
  </si>
  <si>
    <t>预防性养护</t>
  </si>
  <si>
    <t>建设里程
（公里）</t>
  </si>
  <si>
    <t>计划投资(万元)</t>
  </si>
  <si>
    <t>总投资（万元）</t>
  </si>
  <si>
    <t>建设里程（公里）</t>
  </si>
  <si>
    <t>部省补资金</t>
  </si>
  <si>
    <t>市补资金</t>
  </si>
  <si>
    <t>县级自筹资金</t>
  </si>
  <si>
    <t>总投资</t>
  </si>
  <si>
    <t>修复性养护部省补助资金占部省补助资金总额（%）</t>
  </si>
  <si>
    <t>预防性养护部省补助资金占部省补助资金总额（%）</t>
  </si>
  <si>
    <t>全市合计</t>
  </si>
  <si>
    <t>裕安区</t>
  </si>
  <si>
    <t>霍邱县</t>
  </si>
  <si>
    <t>霍山县</t>
  </si>
  <si>
    <t>金安区</t>
  </si>
  <si>
    <t>金寨县</t>
  </si>
  <si>
    <t>舒城县</t>
  </si>
  <si>
    <t>叶集区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</si>
</sst>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rgb="FF000000"/>
      <name val="方正仿宋_GBK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方正小标宋简体"/>
      <charset val="134"/>
    </font>
    <font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tabSelected="1" workbookViewId="0">
      <selection activeCell="E11" sqref="E11"/>
    </sheetView>
  </sheetViews>
  <sheetFormatPr defaultColWidth="9" defaultRowHeight="13.5"/>
  <cols>
    <col min="2" max="2" width="9.25"/>
    <col min="4" max="4" width="9.25"/>
  </cols>
  <sheetData>
    <row r="1" ht="24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2.5" spans="1:18">
      <c r="A2" s="2" t="s">
        <v>1</v>
      </c>
      <c r="B2" s="2" t="s">
        <v>2</v>
      </c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2"/>
      <c r="B3" s="2"/>
      <c r="C3" s="2"/>
      <c r="D3" s="2"/>
      <c r="E3" s="2"/>
      <c r="F3" s="2"/>
      <c r="G3" s="2" t="s">
        <v>3</v>
      </c>
      <c r="H3" s="2"/>
      <c r="I3" s="2"/>
      <c r="J3" s="2"/>
      <c r="K3" s="2"/>
      <c r="L3" s="2"/>
      <c r="M3" s="2" t="s">
        <v>4</v>
      </c>
      <c r="N3" s="2"/>
      <c r="O3" s="2"/>
      <c r="P3" s="2"/>
      <c r="Q3" s="2"/>
      <c r="R3" s="2"/>
    </row>
    <row r="4" spans="1:18">
      <c r="A4" s="2"/>
      <c r="B4" s="2"/>
      <c r="C4" s="2"/>
      <c r="D4" s="2"/>
      <c r="E4" s="2"/>
      <c r="F4" s="2"/>
      <c r="G4" s="4" t="s">
        <v>5</v>
      </c>
      <c r="H4" s="5" t="s">
        <v>6</v>
      </c>
      <c r="I4" s="5"/>
      <c r="J4" s="5"/>
      <c r="K4" s="5"/>
      <c r="L4" s="5"/>
      <c r="M4" s="4" t="s">
        <v>5</v>
      </c>
      <c r="N4" s="5" t="s">
        <v>6</v>
      </c>
      <c r="O4" s="5"/>
      <c r="P4" s="5"/>
      <c r="Q4" s="5"/>
      <c r="R4" s="5"/>
    </row>
    <row r="5" ht="72" spans="1:18">
      <c r="A5" s="2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2"/>
      <c r="H5" s="6" t="s">
        <v>12</v>
      </c>
      <c r="I5" s="6" t="s">
        <v>9</v>
      </c>
      <c r="J5" s="6" t="s">
        <v>13</v>
      </c>
      <c r="K5" s="6" t="s">
        <v>10</v>
      </c>
      <c r="L5" s="6" t="s">
        <v>11</v>
      </c>
      <c r="M5" s="2"/>
      <c r="N5" s="6" t="s">
        <v>12</v>
      </c>
      <c r="O5" s="6" t="s">
        <v>9</v>
      </c>
      <c r="P5" s="6" t="s">
        <v>14</v>
      </c>
      <c r="Q5" s="6" t="s">
        <v>10</v>
      </c>
      <c r="R5" s="6" t="s">
        <v>11</v>
      </c>
    </row>
    <row r="6" ht="25" customHeight="1" spans="1:18">
      <c r="A6" s="7" t="s">
        <v>15</v>
      </c>
      <c r="B6" s="8">
        <f t="shared" ref="B6:I6" si="0">SUM(B7:B13)</f>
        <v>27335.2</v>
      </c>
      <c r="C6" s="7">
        <f t="shared" si="0"/>
        <v>1157.806</v>
      </c>
      <c r="D6" s="8">
        <f t="shared" si="0"/>
        <v>11232.4</v>
      </c>
      <c r="E6" s="7">
        <v>0</v>
      </c>
      <c r="F6" s="7">
        <f t="shared" si="0"/>
        <v>17382.9</v>
      </c>
      <c r="G6" s="7">
        <f t="shared" si="0"/>
        <v>346.246</v>
      </c>
      <c r="H6" s="7">
        <f t="shared" si="0"/>
        <v>17892.7</v>
      </c>
      <c r="I6" s="7">
        <f t="shared" si="0"/>
        <v>9992.4</v>
      </c>
      <c r="J6" s="8">
        <f t="shared" ref="J6:J10" si="1">I6/D6*100</f>
        <v>88.9605071044478</v>
      </c>
      <c r="K6" s="7">
        <v>0</v>
      </c>
      <c r="L6" s="7">
        <f t="shared" ref="L6:O6" si="2">SUM(L7:L13)</f>
        <v>7900.3</v>
      </c>
      <c r="M6" s="7">
        <f t="shared" si="2"/>
        <v>811.56</v>
      </c>
      <c r="N6" s="7">
        <f t="shared" si="2"/>
        <v>9442.5</v>
      </c>
      <c r="O6" s="8">
        <f t="shared" si="2"/>
        <v>1240</v>
      </c>
      <c r="P6" s="8">
        <f t="shared" ref="P6:P10" si="3">O6/D6*100</f>
        <v>11.0394928955522</v>
      </c>
      <c r="Q6" s="7">
        <v>0</v>
      </c>
      <c r="R6" s="7">
        <f>SUM(R7:R13)</f>
        <v>8202.5</v>
      </c>
    </row>
    <row r="7" ht="25" customHeight="1" spans="1:18">
      <c r="A7" s="7" t="s">
        <v>16</v>
      </c>
      <c r="B7" s="8">
        <f t="shared" ref="B7:B11" si="4">H7+N7</f>
        <v>3380</v>
      </c>
      <c r="C7" s="7">
        <f t="shared" ref="C7:C10" si="5">G7+M7</f>
        <v>208.084</v>
      </c>
      <c r="D7" s="8">
        <f t="shared" ref="D7:D10" si="6">I7+O7</f>
        <v>2366</v>
      </c>
      <c r="E7" s="7">
        <v>0</v>
      </c>
      <c r="F7" s="7">
        <f>L7+R7</f>
        <v>1014</v>
      </c>
      <c r="G7" s="7">
        <v>62.372</v>
      </c>
      <c r="H7" s="7">
        <v>2705</v>
      </c>
      <c r="I7" s="7">
        <v>1893.5</v>
      </c>
      <c r="J7" s="8">
        <f t="shared" si="1"/>
        <v>80.0295857988166</v>
      </c>
      <c r="K7" s="7">
        <v>0</v>
      </c>
      <c r="L7" s="7">
        <v>811.5</v>
      </c>
      <c r="M7" s="7">
        <v>145.712</v>
      </c>
      <c r="N7" s="7">
        <v>675</v>
      </c>
      <c r="O7" s="8">
        <v>472.5</v>
      </c>
      <c r="P7" s="8">
        <f t="shared" si="3"/>
        <v>19.9704142011834</v>
      </c>
      <c r="Q7" s="7">
        <v>0</v>
      </c>
      <c r="R7" s="7">
        <v>202.5</v>
      </c>
    </row>
    <row r="8" ht="25" customHeight="1" spans="1:18">
      <c r="A8" s="7" t="s">
        <v>17</v>
      </c>
      <c r="B8" s="8">
        <f t="shared" si="4"/>
        <v>9210.9</v>
      </c>
      <c r="C8" s="9">
        <f t="shared" si="5"/>
        <v>186.737</v>
      </c>
      <c r="D8" s="8">
        <f>I8</f>
        <v>2500</v>
      </c>
      <c r="E8" s="9">
        <v>0</v>
      </c>
      <c r="F8" s="9">
        <f>L8+R8</f>
        <v>6710.9</v>
      </c>
      <c r="G8" s="9">
        <v>56.2</v>
      </c>
      <c r="H8" s="9">
        <v>3455</v>
      </c>
      <c r="I8" s="9">
        <v>2500</v>
      </c>
      <c r="J8" s="8">
        <f t="shared" si="1"/>
        <v>100</v>
      </c>
      <c r="K8" s="9">
        <v>0</v>
      </c>
      <c r="L8" s="9">
        <f>H8-I8</f>
        <v>955</v>
      </c>
      <c r="M8" s="9">
        <v>130.537</v>
      </c>
      <c r="N8" s="9">
        <v>5755.9</v>
      </c>
      <c r="O8" s="8">
        <v>0</v>
      </c>
      <c r="P8" s="8">
        <v>0</v>
      </c>
      <c r="Q8" s="9">
        <v>0</v>
      </c>
      <c r="R8" s="9">
        <v>5755.9</v>
      </c>
    </row>
    <row r="9" ht="25" customHeight="1" spans="1:18">
      <c r="A9" s="7" t="s">
        <v>18</v>
      </c>
      <c r="B9" s="8">
        <f t="shared" si="4"/>
        <v>2497.6</v>
      </c>
      <c r="C9" s="7">
        <f t="shared" si="5"/>
        <v>114.588</v>
      </c>
      <c r="D9" s="8">
        <f t="shared" si="6"/>
        <v>1280.1</v>
      </c>
      <c r="E9" s="7">
        <v>0</v>
      </c>
      <c r="F9" s="7">
        <f>H9+N9</f>
        <v>2497.6</v>
      </c>
      <c r="G9" s="7">
        <v>34.683</v>
      </c>
      <c r="H9" s="7">
        <v>1263.9</v>
      </c>
      <c r="I9" s="7">
        <v>1040.5</v>
      </c>
      <c r="J9" s="8">
        <f t="shared" si="1"/>
        <v>81.2827122881025</v>
      </c>
      <c r="K9" s="7">
        <v>0</v>
      </c>
      <c r="L9" s="7">
        <v>223.4</v>
      </c>
      <c r="M9" s="7">
        <v>79.905</v>
      </c>
      <c r="N9" s="8">
        <v>1233.7</v>
      </c>
      <c r="O9" s="8">
        <v>239.6</v>
      </c>
      <c r="P9" s="8">
        <f t="shared" si="3"/>
        <v>18.7172877118975</v>
      </c>
      <c r="Q9" s="7">
        <v>0</v>
      </c>
      <c r="R9" s="7">
        <v>994.1</v>
      </c>
    </row>
    <row r="10" ht="25" customHeight="1" spans="1:18">
      <c r="A10" s="7" t="s">
        <v>19</v>
      </c>
      <c r="B10" s="8">
        <f t="shared" si="4"/>
        <v>3946.3</v>
      </c>
      <c r="C10" s="7">
        <f t="shared" si="5"/>
        <v>176.821</v>
      </c>
      <c r="D10" s="8">
        <f t="shared" si="6"/>
        <v>1085</v>
      </c>
      <c r="E10" s="7">
        <v>0</v>
      </c>
      <c r="F10" s="7">
        <v>2861.3</v>
      </c>
      <c r="G10" s="7">
        <v>49.015</v>
      </c>
      <c r="H10" s="7">
        <v>3730</v>
      </c>
      <c r="I10" s="7">
        <v>1020</v>
      </c>
      <c r="J10" s="8">
        <f t="shared" si="1"/>
        <v>94.0092165898618</v>
      </c>
      <c r="K10" s="7">
        <v>0</v>
      </c>
      <c r="L10" s="7">
        <v>2710</v>
      </c>
      <c r="M10" s="7">
        <v>127.806</v>
      </c>
      <c r="N10" s="7">
        <v>216.3</v>
      </c>
      <c r="O10" s="8">
        <v>65</v>
      </c>
      <c r="P10" s="8">
        <f t="shared" si="3"/>
        <v>5.99078341013825</v>
      </c>
      <c r="Q10" s="7">
        <v>0</v>
      </c>
      <c r="R10" s="7">
        <v>151.3</v>
      </c>
    </row>
    <row r="11" ht="25" customHeight="1" spans="1:18">
      <c r="A11" s="7" t="s">
        <v>20</v>
      </c>
      <c r="B11" s="8">
        <f t="shared" si="4"/>
        <v>2300</v>
      </c>
      <c r="C11" s="7">
        <v>200.266</v>
      </c>
      <c r="D11" s="8">
        <v>1780</v>
      </c>
      <c r="E11" s="7">
        <v>0</v>
      </c>
      <c r="F11" s="7">
        <v>520</v>
      </c>
      <c r="G11" s="7">
        <v>60.266</v>
      </c>
      <c r="H11" s="7">
        <v>2200</v>
      </c>
      <c r="I11" s="7">
        <v>1780</v>
      </c>
      <c r="J11" s="7">
        <v>100</v>
      </c>
      <c r="K11" s="7">
        <v>0</v>
      </c>
      <c r="L11" s="7">
        <v>420</v>
      </c>
      <c r="M11" s="7">
        <v>140</v>
      </c>
      <c r="N11" s="7">
        <v>100</v>
      </c>
      <c r="O11" s="8">
        <v>0</v>
      </c>
      <c r="P11" s="7">
        <v>0</v>
      </c>
      <c r="Q11" s="7">
        <v>0</v>
      </c>
      <c r="R11" s="7">
        <v>100</v>
      </c>
    </row>
    <row r="12" ht="25" customHeight="1" spans="1:18">
      <c r="A12" s="7" t="s">
        <v>21</v>
      </c>
      <c r="B12" s="10">
        <v>5261.4</v>
      </c>
      <c r="C12" s="11">
        <v>214.42</v>
      </c>
      <c r="D12" s="12">
        <f>I12+O12</f>
        <v>1931.3</v>
      </c>
      <c r="E12" s="13">
        <v>0</v>
      </c>
      <c r="F12" s="14">
        <v>3330.1</v>
      </c>
      <c r="G12" s="15">
        <v>65.82</v>
      </c>
      <c r="H12" s="11">
        <v>3859.8</v>
      </c>
      <c r="I12" s="11">
        <v>1468.4</v>
      </c>
      <c r="J12" s="10">
        <f>I12/D12*100</f>
        <v>76.0316884999741</v>
      </c>
      <c r="K12" s="11">
        <v>0</v>
      </c>
      <c r="L12" s="15">
        <v>2391.4</v>
      </c>
      <c r="M12" s="11">
        <v>148.6</v>
      </c>
      <c r="N12" s="11">
        <v>1401.6</v>
      </c>
      <c r="O12" s="16">
        <v>462.9</v>
      </c>
      <c r="P12" s="8">
        <f>O12/D12*100</f>
        <v>23.9683115000259</v>
      </c>
      <c r="Q12" s="7">
        <v>0</v>
      </c>
      <c r="R12" s="7">
        <v>938.7</v>
      </c>
    </row>
    <row r="13" ht="25" customHeight="1" spans="1:18">
      <c r="A13" s="7" t="s">
        <v>22</v>
      </c>
      <c r="B13" s="8">
        <f>H13+N13</f>
        <v>739</v>
      </c>
      <c r="C13" s="7">
        <v>56.89</v>
      </c>
      <c r="D13" s="8">
        <v>290</v>
      </c>
      <c r="E13" s="7">
        <v>0</v>
      </c>
      <c r="F13" s="7">
        <v>449</v>
      </c>
      <c r="G13" s="7">
        <v>17.89</v>
      </c>
      <c r="H13" s="7">
        <v>679</v>
      </c>
      <c r="I13" s="7">
        <v>290</v>
      </c>
      <c r="J13" s="7">
        <v>100</v>
      </c>
      <c r="K13" s="7">
        <v>0</v>
      </c>
      <c r="L13" s="7">
        <v>389</v>
      </c>
      <c r="M13" s="7">
        <v>39</v>
      </c>
      <c r="N13" s="7">
        <v>60</v>
      </c>
      <c r="O13" s="8">
        <v>0</v>
      </c>
      <c r="P13" s="7">
        <v>0</v>
      </c>
      <c r="Q13" s="7">
        <v>0</v>
      </c>
      <c r="R13" s="7">
        <v>60</v>
      </c>
    </row>
  </sheetData>
  <mergeCells count="10">
    <mergeCell ref="A1:R1"/>
    <mergeCell ref="G2:R2"/>
    <mergeCell ref="G3:L3"/>
    <mergeCell ref="M3:R3"/>
    <mergeCell ref="H4:L4"/>
    <mergeCell ref="N4:R4"/>
    <mergeCell ref="A2:A5"/>
    <mergeCell ref="G4:G5"/>
    <mergeCell ref="M4:M5"/>
    <mergeCell ref="B2:F4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张文风</dc:creator>
  <cp:lastModifiedBy>霍山县交通局收文员</cp:lastModifiedBy>
  <dcterms:created xsi:type="dcterms:W3CDTF">2024-03-25T01:33:00Z</dcterms:created>
  <dcterms:modified xsi:type="dcterms:W3CDTF">2024-03-26T01:00:06Z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758C025A9019431C948745EFBF5E1C5A_11</vt:lpwstr>
  </property>
  <property fmtid="{D5CDD505-2E9C-101B-9397-08002B2CF9AE}" pid="3" name="KSOProductBuildVer">
    <vt:lpwstr>2052-12.1.0.16388</vt:lpwstr>
  </property>
</Properties>
</file>